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/>
  </bookViews>
  <sheets>
    <sheet name="Style Breakdown" sheetId="15" r:id="rId1"/>
    <sheet name="Summary" sheetId="14" r:id="rId2"/>
  </sheets>
  <definedNames>
    <definedName name="_xlnm.Print_Titles" localSheetId="1">Summary!$1:$1</definedName>
  </definedNames>
  <calcPr calcId="145621"/>
  <fileRecoveryPr repairLoad="1"/>
</workbook>
</file>

<file path=xl/calcChain.xml><?xml version="1.0" encoding="utf-8"?>
<calcChain xmlns="http://schemas.openxmlformats.org/spreadsheetml/2006/main">
  <c r="E56" i="14" l="1"/>
  <c r="D56" i="14"/>
  <c r="C56" i="14"/>
  <c r="E48" i="14"/>
  <c r="D48" i="14"/>
  <c r="C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E37" i="14"/>
  <c r="C37" i="14"/>
  <c r="E36" i="14"/>
  <c r="C36" i="14"/>
  <c r="E35" i="14"/>
  <c r="C35" i="14"/>
  <c r="E34" i="14"/>
  <c r="C34" i="14"/>
  <c r="E33" i="14"/>
  <c r="C33" i="14"/>
  <c r="E32" i="14"/>
  <c r="C32" i="14"/>
  <c r="E31" i="14"/>
  <c r="C31" i="14"/>
  <c r="E30" i="14"/>
  <c r="C30" i="14"/>
  <c r="E29" i="14"/>
  <c r="C29" i="14"/>
  <c r="E28" i="14"/>
  <c r="C28" i="14"/>
  <c r="E27" i="14"/>
  <c r="C27" i="14"/>
  <c r="E26" i="14"/>
  <c r="C26" i="14"/>
  <c r="E25" i="14"/>
  <c r="C25" i="14"/>
  <c r="E24" i="14"/>
  <c r="C24" i="14"/>
  <c r="E23" i="14"/>
  <c r="E22" i="14"/>
  <c r="C22" i="14"/>
  <c r="E21" i="14"/>
  <c r="C21" i="14"/>
  <c r="E20" i="14"/>
  <c r="C20" i="14"/>
  <c r="E19" i="14"/>
  <c r="C19" i="14"/>
  <c r="E18" i="14"/>
  <c r="E17" i="14"/>
  <c r="E16" i="14"/>
  <c r="C16" i="14"/>
  <c r="E15" i="14"/>
  <c r="C15" i="14"/>
  <c r="E14" i="14"/>
  <c r="C14" i="14"/>
  <c r="E13" i="14"/>
  <c r="C13" i="14"/>
  <c r="E12" i="14"/>
  <c r="C12" i="14"/>
  <c r="E11" i="14"/>
  <c r="C11" i="14"/>
  <c r="E10" i="14"/>
  <c r="C10" i="14"/>
  <c r="E9" i="14"/>
  <c r="C9" i="14"/>
  <c r="E8" i="14"/>
  <c r="C8" i="14"/>
  <c r="E7" i="14"/>
  <c r="E6" i="14"/>
  <c r="C6" i="14"/>
  <c r="E5" i="14"/>
  <c r="C5" i="14"/>
  <c r="E4" i="14"/>
  <c r="C4" i="14"/>
  <c r="E3" i="14"/>
  <c r="C3" i="14"/>
  <c r="U125" i="15"/>
  <c r="U121" i="15"/>
  <c r="U120" i="15"/>
  <c r="U119" i="15"/>
  <c r="U118" i="15"/>
  <c r="K110" i="15"/>
  <c r="I110" i="15"/>
  <c r="G110" i="15"/>
  <c r="E110" i="15"/>
  <c r="C110" i="15"/>
  <c r="K109" i="15"/>
  <c r="K108" i="15"/>
  <c r="U104" i="15"/>
  <c r="S104" i="15"/>
  <c r="Q104" i="15"/>
  <c r="O104" i="15"/>
  <c r="M104" i="15"/>
  <c r="K104" i="15"/>
  <c r="I104" i="15"/>
  <c r="G104" i="15"/>
  <c r="E104" i="15"/>
  <c r="C104" i="15"/>
  <c r="U103" i="15"/>
  <c r="U102" i="15"/>
  <c r="U101" i="15"/>
  <c r="U100" i="15"/>
  <c r="K95" i="15"/>
  <c r="I95" i="15"/>
  <c r="G95" i="15"/>
  <c r="E95" i="15"/>
  <c r="C95" i="15"/>
  <c r="K94" i="15"/>
  <c r="K93" i="15"/>
  <c r="K92" i="15"/>
  <c r="K91" i="15"/>
  <c r="K88" i="15"/>
  <c r="I88" i="15"/>
  <c r="G88" i="15"/>
  <c r="E88" i="15"/>
  <c r="C88" i="15"/>
  <c r="K87" i="15"/>
  <c r="K86" i="15"/>
  <c r="K85" i="15"/>
  <c r="K84" i="15"/>
  <c r="U81" i="15"/>
  <c r="S81" i="15"/>
  <c r="Q81" i="15"/>
  <c r="O81" i="15"/>
  <c r="M81" i="15"/>
  <c r="K81" i="15"/>
  <c r="I81" i="15"/>
  <c r="G81" i="15"/>
  <c r="E81" i="15"/>
  <c r="C81" i="15"/>
  <c r="U80" i="15"/>
  <c r="U79" i="15"/>
  <c r="U78" i="15"/>
  <c r="U77" i="15"/>
  <c r="U76" i="15"/>
  <c r="U75" i="15"/>
  <c r="U74" i="15"/>
  <c r="U73" i="15"/>
  <c r="U72" i="15"/>
  <c r="U71" i="15"/>
  <c r="U70" i="15"/>
  <c r="U69" i="15"/>
  <c r="K69" i="15"/>
  <c r="I69" i="15"/>
  <c r="U68" i="15"/>
  <c r="U67" i="15"/>
  <c r="U66" i="15"/>
  <c r="U65" i="15"/>
  <c r="S65" i="15"/>
  <c r="O65" i="15"/>
  <c r="K65" i="15"/>
  <c r="I65" i="15"/>
  <c r="G65" i="15"/>
  <c r="E65" i="15"/>
  <c r="U64" i="15"/>
  <c r="U62" i="15"/>
  <c r="U61" i="15"/>
  <c r="U60" i="15"/>
  <c r="U59" i="15"/>
  <c r="U58" i="15"/>
  <c r="K58" i="15"/>
  <c r="I58" i="15"/>
  <c r="G58" i="15"/>
  <c r="E58" i="15"/>
  <c r="U57" i="15"/>
  <c r="U56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0" i="15"/>
  <c r="S20" i="15"/>
  <c r="Q20" i="15"/>
  <c r="O20" i="15"/>
  <c r="M20" i="15"/>
  <c r="K20" i="15"/>
  <c r="I20" i="15"/>
  <c r="G20" i="15"/>
  <c r="E20" i="15"/>
  <c r="C20" i="15"/>
  <c r="U19" i="15"/>
  <c r="C19" i="15"/>
  <c r="U18" i="15"/>
  <c r="C18" i="15"/>
  <c r="U17" i="15"/>
  <c r="C17" i="15"/>
  <c r="U16" i="15"/>
  <c r="C16" i="15"/>
  <c r="U15" i="15"/>
  <c r="U14" i="15"/>
  <c r="U13" i="15"/>
  <c r="U12" i="15"/>
  <c r="U11" i="15"/>
  <c r="U10" i="15"/>
  <c r="U9" i="15"/>
  <c r="U8" i="15"/>
  <c r="U7" i="15"/>
  <c r="U6" i="15"/>
  <c r="U5" i="15"/>
  <c r="U4" i="15"/>
  <c r="U3" i="15"/>
</calcChain>
</file>

<file path=xl/sharedStrings.xml><?xml version="1.0" encoding="utf-8"?>
<sst xmlns="http://schemas.openxmlformats.org/spreadsheetml/2006/main" count="331" uniqueCount="143">
  <si>
    <t>Style No.</t>
  </si>
  <si>
    <t>Color</t>
  </si>
  <si>
    <t>2P</t>
  </si>
  <si>
    <t>4P</t>
  </si>
  <si>
    <t>6P</t>
  </si>
  <si>
    <t>8P</t>
  </si>
  <si>
    <t>10P</t>
  </si>
  <si>
    <t>12P</t>
  </si>
  <si>
    <t>14P</t>
  </si>
  <si>
    <t>16P</t>
  </si>
  <si>
    <t>18P</t>
  </si>
  <si>
    <t>1243PP</t>
  </si>
  <si>
    <t>Dk Olive</t>
  </si>
  <si>
    <t>2620PP</t>
  </si>
  <si>
    <t>Teal</t>
  </si>
  <si>
    <t>2273PP</t>
  </si>
  <si>
    <t>Crème</t>
  </si>
  <si>
    <t>Laroca</t>
  </si>
  <si>
    <t>2273P</t>
  </si>
  <si>
    <t>Mustard</t>
  </si>
  <si>
    <t>Black</t>
  </si>
  <si>
    <t>XS</t>
  </si>
  <si>
    <t>S</t>
  </si>
  <si>
    <t>M</t>
  </si>
  <si>
    <t>L</t>
  </si>
  <si>
    <t>F12P034</t>
  </si>
  <si>
    <t>Red</t>
  </si>
  <si>
    <t>DK Royal</t>
  </si>
  <si>
    <t>F13P064</t>
  </si>
  <si>
    <t>Eggplant</t>
  </si>
  <si>
    <t>Chambray</t>
  </si>
  <si>
    <t>10064P</t>
  </si>
  <si>
    <t>Oyster</t>
  </si>
  <si>
    <t>Dk Brown</t>
  </si>
  <si>
    <t>1243P</t>
  </si>
  <si>
    <t>White</t>
  </si>
  <si>
    <t>2620P</t>
  </si>
  <si>
    <t>Olive</t>
  </si>
  <si>
    <t>Brown</t>
  </si>
  <si>
    <t>Ash</t>
  </si>
  <si>
    <t>2604P</t>
  </si>
  <si>
    <t>Dk Navy</t>
  </si>
  <si>
    <t>Dk Charcoal</t>
  </si>
  <si>
    <t>10075P</t>
  </si>
  <si>
    <t>1407P</t>
  </si>
  <si>
    <t>Pink</t>
  </si>
  <si>
    <t>Royal</t>
  </si>
  <si>
    <t>Purple</t>
  </si>
  <si>
    <t>Grey</t>
  </si>
  <si>
    <t>8300P</t>
  </si>
  <si>
    <t>Banana</t>
  </si>
  <si>
    <t>2946P</t>
  </si>
  <si>
    <t>1169P</t>
  </si>
  <si>
    <t>Brass</t>
  </si>
  <si>
    <t>Stone</t>
  </si>
  <si>
    <t>3378P</t>
  </si>
  <si>
    <t>Navy</t>
  </si>
  <si>
    <t>1147PP</t>
  </si>
  <si>
    <t>10128P</t>
  </si>
  <si>
    <t>10148P</t>
  </si>
  <si>
    <t>Charcoal</t>
  </si>
  <si>
    <t>3373P</t>
  </si>
  <si>
    <t>10149P</t>
  </si>
  <si>
    <t>Black/White</t>
  </si>
  <si>
    <t>2909P</t>
  </si>
  <si>
    <t>1407PP</t>
  </si>
  <si>
    <t>10188P</t>
  </si>
  <si>
    <t>2947P</t>
  </si>
  <si>
    <t>Rust</t>
  </si>
  <si>
    <t>Wine Plaid</t>
  </si>
  <si>
    <t>S13D090</t>
  </si>
  <si>
    <t>Wine</t>
  </si>
  <si>
    <t>832P</t>
  </si>
  <si>
    <t>3165P</t>
  </si>
  <si>
    <t>Indigo</t>
  </si>
  <si>
    <t>3228P</t>
  </si>
  <si>
    <t>Taupe</t>
  </si>
  <si>
    <t>S13D121</t>
  </si>
  <si>
    <t>Tribel Print</t>
  </si>
  <si>
    <t>1921P</t>
  </si>
  <si>
    <t>10141P</t>
  </si>
  <si>
    <t>F13P065</t>
  </si>
  <si>
    <t>10102P</t>
  </si>
  <si>
    <t>F13D142</t>
  </si>
  <si>
    <t>S13B067</t>
  </si>
  <si>
    <t>Lemon</t>
  </si>
  <si>
    <t>F13D163</t>
  </si>
  <si>
    <t>Fuschie</t>
  </si>
  <si>
    <t>F13D145</t>
  </si>
  <si>
    <t>F13J043</t>
  </si>
  <si>
    <t>S13T055</t>
  </si>
  <si>
    <t>Aqua</t>
  </si>
  <si>
    <t>2572P</t>
  </si>
  <si>
    <t>Plum</t>
  </si>
  <si>
    <t>Sub Total</t>
  </si>
  <si>
    <t>Pants</t>
  </si>
  <si>
    <t>Dress XS-L</t>
  </si>
  <si>
    <t>Dress 0-16</t>
  </si>
  <si>
    <t>Blouses XS-L</t>
  </si>
  <si>
    <t>Pants XS-L</t>
  </si>
  <si>
    <t>XL</t>
  </si>
  <si>
    <t>Style Group</t>
  </si>
  <si>
    <t>Size</t>
  </si>
  <si>
    <t>Missy</t>
  </si>
  <si>
    <t>Petite</t>
  </si>
  <si>
    <t>Grand Total</t>
  </si>
  <si>
    <t>Blouses</t>
  </si>
  <si>
    <t>Blouses Total</t>
  </si>
  <si>
    <t>Dress</t>
  </si>
  <si>
    <t>Dress Total</t>
  </si>
  <si>
    <t>Pants Total</t>
  </si>
  <si>
    <t>2946PP</t>
  </si>
  <si>
    <t>Merlot</t>
  </si>
  <si>
    <t>10216P</t>
  </si>
  <si>
    <t>Hay</t>
  </si>
  <si>
    <t>2273W</t>
  </si>
  <si>
    <t>14W</t>
  </si>
  <si>
    <t>16W</t>
  </si>
  <si>
    <t>18W</t>
  </si>
  <si>
    <t>20W</t>
  </si>
  <si>
    <t>Pants 14W-24W</t>
  </si>
  <si>
    <t>22W</t>
  </si>
  <si>
    <t>24W</t>
  </si>
  <si>
    <t>Burgundy</t>
  </si>
  <si>
    <t>BE2589P</t>
  </si>
  <si>
    <t>Off White</t>
  </si>
  <si>
    <t>3324P</t>
  </si>
  <si>
    <t>10163P</t>
  </si>
  <si>
    <t>10181P</t>
  </si>
  <si>
    <t>Matchstick</t>
  </si>
  <si>
    <t>10073P</t>
  </si>
  <si>
    <t>Rose</t>
  </si>
  <si>
    <t>KP1405</t>
  </si>
  <si>
    <t>Skirt KP1405</t>
  </si>
  <si>
    <t>Natural Beige</t>
  </si>
  <si>
    <t>Jackets</t>
  </si>
  <si>
    <t>J7038</t>
  </si>
  <si>
    <t>Petite Pants 2P-18P</t>
  </si>
  <si>
    <t>Missy Pants 2-18</t>
  </si>
  <si>
    <t>Residual Skirts</t>
  </si>
  <si>
    <t>Residual Jackets</t>
  </si>
  <si>
    <t>Residual W Size pants</t>
  </si>
  <si>
    <t>By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</si>
</sst>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/>
    <xf numFmtId="3" fontId="0" fillId="0" borderId="1" xfId="0" applyNumberFormat="1" applyBorder="1" applyAlignment="1">
      <alignment horizontal="left"/>
    </xf>
    <xf numFmtId="3" fontId="0" fillId="0" borderId="1" xfId="0" applyNumberFormat="1" applyBorder="1"/>
    <xf numFmtId="3" fontId="0" fillId="0" borderId="0" xfId="0" applyNumberFormat="1" applyAlignment="1">
      <alignment horizontal="left"/>
    </xf>
    <xf numFmtId="3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left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vertical="center"/>
    </xf>
    <xf numFmtId="0" fontId="1" fillId="0" borderId="1" xfId="0" applyFont="1" applyFill="1" applyBorder="1"/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/>
    <xf numFmtId="0" fontId="0" fillId="2" borderId="4" xfId="0" applyFill="1" applyBorder="1"/>
    <xf numFmtId="3" fontId="0" fillId="0" borderId="1" xfId="0" applyNumberFormat="1" applyFill="1" applyBorder="1" applyAlignment="1">
      <alignment horizontal="left"/>
    </xf>
    <xf numFmtId="3" fontId="1" fillId="0" borderId="1" xfId="0" applyNumberFormat="1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tabSelected="1" zoomScale="115" zoomScaleNormal="115" workbookViewId="0">
      <selection activeCell="A122" sqref="A122:IV122"/>
    </sheetView>
  </sheetViews>
  <sheetFormatPr defaultRowHeight="15" x14ac:dyDescent="0.25"/>
  <cols>
    <col min="1" max="1" width="10.140625" customWidth="1"/>
    <col min="2" max="2" width="13.42578125" customWidth="1"/>
    <col min="3" max="20" width="5.7109375" customWidth="1"/>
    <col min="21" max="21" width="10.7109375" customWidth="1"/>
  </cols>
  <sheetData>
    <row r="1" spans="1:21" x14ac:dyDescent="0.25">
      <c r="A1" s="35" t="s">
        <v>137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x14ac:dyDescent="0.25">
      <c r="A2" s="54" t="s">
        <v>0</v>
      </c>
      <c r="B2" s="54" t="s">
        <v>1</v>
      </c>
      <c r="C2" s="57" t="s">
        <v>2</v>
      </c>
      <c r="D2" s="57"/>
      <c r="E2" s="57" t="s">
        <v>3</v>
      </c>
      <c r="F2" s="57"/>
      <c r="G2" s="57" t="s">
        <v>4</v>
      </c>
      <c r="H2" s="57"/>
      <c r="I2" s="57" t="s">
        <v>5</v>
      </c>
      <c r="J2" s="57"/>
      <c r="K2" s="57" t="s">
        <v>6</v>
      </c>
      <c r="L2" s="57"/>
      <c r="M2" s="57" t="s">
        <v>7</v>
      </c>
      <c r="N2" s="57"/>
      <c r="O2" s="57" t="s">
        <v>8</v>
      </c>
      <c r="P2" s="57"/>
      <c r="Q2" s="57" t="s">
        <v>9</v>
      </c>
      <c r="R2" s="58"/>
      <c r="S2" s="57" t="s">
        <v>10</v>
      </c>
      <c r="T2" s="57"/>
      <c r="U2" s="10" t="s">
        <v>94</v>
      </c>
    </row>
    <row r="3" spans="1:21" s="27" customFormat="1" x14ac:dyDescent="0.25">
      <c r="A3" s="28" t="s">
        <v>57</v>
      </c>
      <c r="B3" s="28" t="s">
        <v>33</v>
      </c>
      <c r="C3" s="56">
        <v>0</v>
      </c>
      <c r="D3" s="56"/>
      <c r="E3" s="56">
        <v>116</v>
      </c>
      <c r="F3" s="56"/>
      <c r="G3" s="56">
        <v>131</v>
      </c>
      <c r="H3" s="56"/>
      <c r="I3" s="56">
        <v>41</v>
      </c>
      <c r="J3" s="56"/>
      <c r="K3" s="56">
        <v>0</v>
      </c>
      <c r="L3" s="56"/>
      <c r="M3" s="56">
        <v>0</v>
      </c>
      <c r="N3" s="56"/>
      <c r="O3" s="56">
        <v>0</v>
      </c>
      <c r="P3" s="56"/>
      <c r="Q3" s="56">
        <v>0</v>
      </c>
      <c r="R3" s="61"/>
      <c r="S3" s="56">
        <v>0</v>
      </c>
      <c r="T3" s="56"/>
      <c r="U3" s="29">
        <f>SUM(C3:T3)</f>
        <v>288</v>
      </c>
    </row>
    <row r="4" spans="1:21" s="27" customFormat="1" x14ac:dyDescent="0.25">
      <c r="A4" s="28" t="s">
        <v>11</v>
      </c>
      <c r="B4" s="28" t="s">
        <v>33</v>
      </c>
      <c r="C4" s="56">
        <v>72</v>
      </c>
      <c r="D4" s="56"/>
      <c r="E4" s="56">
        <v>67</v>
      </c>
      <c r="F4" s="56"/>
      <c r="G4" s="56">
        <v>61</v>
      </c>
      <c r="H4" s="56"/>
      <c r="I4" s="56">
        <v>72</v>
      </c>
      <c r="J4" s="56"/>
      <c r="K4" s="56">
        <v>66</v>
      </c>
      <c r="L4" s="56"/>
      <c r="M4" s="56">
        <v>46</v>
      </c>
      <c r="N4" s="56"/>
      <c r="O4" s="56">
        <v>6</v>
      </c>
      <c r="P4" s="56"/>
      <c r="Q4" s="56">
        <v>0</v>
      </c>
      <c r="R4" s="61"/>
      <c r="S4" s="56">
        <v>0</v>
      </c>
      <c r="T4" s="56"/>
      <c r="U4" s="29">
        <f t="shared" ref="U4:U19" si="0">SUM(C4:T4)</f>
        <v>390</v>
      </c>
    </row>
    <row r="5" spans="1:21" s="27" customFormat="1" x14ac:dyDescent="0.25">
      <c r="A5" s="28" t="s">
        <v>11</v>
      </c>
      <c r="B5" s="28" t="s">
        <v>17</v>
      </c>
      <c r="C5" s="56">
        <v>20</v>
      </c>
      <c r="D5" s="56"/>
      <c r="E5" s="56">
        <v>50</v>
      </c>
      <c r="F5" s="56"/>
      <c r="G5" s="56">
        <v>50</v>
      </c>
      <c r="H5" s="56"/>
      <c r="I5" s="56">
        <v>115</v>
      </c>
      <c r="J5" s="56"/>
      <c r="K5" s="56">
        <v>115</v>
      </c>
      <c r="L5" s="56"/>
      <c r="M5" s="56">
        <v>80</v>
      </c>
      <c r="N5" s="56"/>
      <c r="O5" s="56">
        <v>92</v>
      </c>
      <c r="P5" s="56"/>
      <c r="Q5" s="56">
        <v>0</v>
      </c>
      <c r="R5" s="61"/>
      <c r="S5" s="56">
        <v>0</v>
      </c>
      <c r="T5" s="56"/>
      <c r="U5" s="29">
        <f t="shared" si="0"/>
        <v>522</v>
      </c>
    </row>
    <row r="6" spans="1:21" s="27" customFormat="1" x14ac:dyDescent="0.25">
      <c r="A6" s="28" t="s">
        <v>11</v>
      </c>
      <c r="B6" s="28" t="s">
        <v>26</v>
      </c>
      <c r="C6" s="56">
        <v>0</v>
      </c>
      <c r="D6" s="56"/>
      <c r="E6" s="56">
        <v>85</v>
      </c>
      <c r="F6" s="56"/>
      <c r="G6" s="56">
        <v>39</v>
      </c>
      <c r="H6" s="56"/>
      <c r="I6" s="56">
        <v>39</v>
      </c>
      <c r="J6" s="56"/>
      <c r="K6" s="56">
        <v>39</v>
      </c>
      <c r="L6" s="56"/>
      <c r="M6" s="56">
        <v>40</v>
      </c>
      <c r="N6" s="56"/>
      <c r="O6" s="56">
        <v>0</v>
      </c>
      <c r="P6" s="56"/>
      <c r="Q6" s="56">
        <v>0</v>
      </c>
      <c r="R6" s="61"/>
      <c r="S6" s="56">
        <v>0</v>
      </c>
      <c r="T6" s="56"/>
      <c r="U6" s="29">
        <f t="shared" si="0"/>
        <v>242</v>
      </c>
    </row>
    <row r="7" spans="1:21" s="27" customFormat="1" x14ac:dyDescent="0.25">
      <c r="A7" s="28" t="s">
        <v>11</v>
      </c>
      <c r="B7" s="28" t="s">
        <v>35</v>
      </c>
      <c r="C7" s="56">
        <v>53</v>
      </c>
      <c r="D7" s="56"/>
      <c r="E7" s="56">
        <v>50</v>
      </c>
      <c r="F7" s="56"/>
      <c r="G7" s="56">
        <v>0</v>
      </c>
      <c r="H7" s="56"/>
      <c r="I7" s="56">
        <v>0</v>
      </c>
      <c r="J7" s="56"/>
      <c r="K7" s="56">
        <v>0</v>
      </c>
      <c r="L7" s="56"/>
      <c r="M7" s="56">
        <v>0</v>
      </c>
      <c r="N7" s="56"/>
      <c r="O7" s="56">
        <v>0</v>
      </c>
      <c r="P7" s="56"/>
      <c r="Q7" s="56">
        <v>0</v>
      </c>
      <c r="R7" s="61"/>
      <c r="S7" s="56">
        <v>0</v>
      </c>
      <c r="T7" s="56"/>
      <c r="U7" s="29">
        <f t="shared" si="0"/>
        <v>103</v>
      </c>
    </row>
    <row r="8" spans="1:21" s="27" customFormat="1" x14ac:dyDescent="0.25">
      <c r="A8" s="28" t="s">
        <v>65</v>
      </c>
      <c r="B8" s="28" t="s">
        <v>42</v>
      </c>
      <c r="C8" s="56">
        <v>4</v>
      </c>
      <c r="D8" s="56"/>
      <c r="E8" s="56">
        <v>26</v>
      </c>
      <c r="F8" s="56"/>
      <c r="G8" s="56">
        <v>42</v>
      </c>
      <c r="H8" s="56"/>
      <c r="I8" s="56">
        <v>6</v>
      </c>
      <c r="J8" s="56"/>
      <c r="K8" s="56">
        <v>24</v>
      </c>
      <c r="L8" s="56"/>
      <c r="M8" s="56">
        <v>0</v>
      </c>
      <c r="N8" s="56"/>
      <c r="O8" s="56">
        <v>29</v>
      </c>
      <c r="P8" s="56"/>
      <c r="Q8" s="56">
        <v>0</v>
      </c>
      <c r="R8" s="61"/>
      <c r="S8" s="56">
        <v>0</v>
      </c>
      <c r="T8" s="56"/>
      <c r="U8" s="29">
        <f t="shared" si="0"/>
        <v>131</v>
      </c>
    </row>
    <row r="9" spans="1:21" s="27" customFormat="1" x14ac:dyDescent="0.25">
      <c r="A9" s="28" t="s">
        <v>13</v>
      </c>
      <c r="B9" s="28" t="s">
        <v>14</v>
      </c>
      <c r="C9" s="56">
        <v>65</v>
      </c>
      <c r="D9" s="56"/>
      <c r="E9" s="56">
        <v>95</v>
      </c>
      <c r="F9" s="56"/>
      <c r="G9" s="56">
        <v>0</v>
      </c>
      <c r="H9" s="56"/>
      <c r="I9" s="56">
        <v>0</v>
      </c>
      <c r="J9" s="56"/>
      <c r="K9" s="56">
        <v>0</v>
      </c>
      <c r="L9" s="56"/>
      <c r="M9" s="56">
        <v>0</v>
      </c>
      <c r="N9" s="56"/>
      <c r="O9" s="56">
        <v>0</v>
      </c>
      <c r="P9" s="56"/>
      <c r="Q9" s="56">
        <v>0</v>
      </c>
      <c r="R9" s="61"/>
      <c r="S9" s="56">
        <v>0</v>
      </c>
      <c r="T9" s="56"/>
      <c r="U9" s="29">
        <f t="shared" si="0"/>
        <v>160</v>
      </c>
    </row>
    <row r="10" spans="1:21" s="27" customFormat="1" x14ac:dyDescent="0.25">
      <c r="A10" s="28" t="s">
        <v>13</v>
      </c>
      <c r="B10" s="28" t="s">
        <v>47</v>
      </c>
      <c r="C10" s="56">
        <v>0</v>
      </c>
      <c r="D10" s="56"/>
      <c r="E10" s="56">
        <v>120</v>
      </c>
      <c r="F10" s="56"/>
      <c r="G10" s="56">
        <v>50</v>
      </c>
      <c r="H10" s="56"/>
      <c r="I10" s="56">
        <v>115</v>
      </c>
      <c r="J10" s="56"/>
      <c r="K10" s="56">
        <v>40</v>
      </c>
      <c r="L10" s="56"/>
      <c r="M10" s="56">
        <v>120</v>
      </c>
      <c r="N10" s="56"/>
      <c r="O10" s="56">
        <v>43</v>
      </c>
      <c r="P10" s="56"/>
      <c r="Q10" s="56">
        <v>0</v>
      </c>
      <c r="R10" s="61"/>
      <c r="S10" s="56">
        <v>0</v>
      </c>
      <c r="T10" s="56"/>
      <c r="U10" s="29">
        <f t="shared" si="0"/>
        <v>488</v>
      </c>
    </row>
    <row r="11" spans="1:21" s="27" customFormat="1" x14ac:dyDescent="0.25">
      <c r="A11" s="28" t="s">
        <v>15</v>
      </c>
      <c r="B11" s="28" t="s">
        <v>16</v>
      </c>
      <c r="C11" s="56">
        <v>72</v>
      </c>
      <c r="D11" s="56"/>
      <c r="E11" s="56">
        <v>84</v>
      </c>
      <c r="F11" s="56"/>
      <c r="G11" s="56">
        <v>82</v>
      </c>
      <c r="H11" s="56"/>
      <c r="I11" s="56">
        <v>157</v>
      </c>
      <c r="J11" s="56"/>
      <c r="K11" s="56">
        <v>123</v>
      </c>
      <c r="L11" s="56"/>
      <c r="M11" s="56">
        <v>116</v>
      </c>
      <c r="N11" s="56"/>
      <c r="O11" s="56">
        <v>78</v>
      </c>
      <c r="P11" s="56"/>
      <c r="Q11" s="56">
        <v>144</v>
      </c>
      <c r="R11" s="61"/>
      <c r="S11" s="56">
        <v>125</v>
      </c>
      <c r="T11" s="56"/>
      <c r="U11" s="29">
        <f t="shared" si="0"/>
        <v>981</v>
      </c>
    </row>
    <row r="12" spans="1:21" s="27" customFormat="1" x14ac:dyDescent="0.25">
      <c r="A12" s="28" t="s">
        <v>15</v>
      </c>
      <c r="B12" s="28" t="s">
        <v>30</v>
      </c>
      <c r="C12" s="56">
        <v>0</v>
      </c>
      <c r="D12" s="56"/>
      <c r="E12" s="56">
        <v>28</v>
      </c>
      <c r="F12" s="56"/>
      <c r="G12" s="56">
        <v>32</v>
      </c>
      <c r="H12" s="56"/>
      <c r="I12" s="56">
        <v>36</v>
      </c>
      <c r="J12" s="56"/>
      <c r="K12" s="56">
        <v>27</v>
      </c>
      <c r="L12" s="56"/>
      <c r="M12" s="56">
        <v>79</v>
      </c>
      <c r="N12" s="56"/>
      <c r="O12" s="56">
        <v>80</v>
      </c>
      <c r="P12" s="56"/>
      <c r="Q12" s="56">
        <v>75</v>
      </c>
      <c r="R12" s="61"/>
      <c r="S12" s="56">
        <v>83</v>
      </c>
      <c r="T12" s="56"/>
      <c r="U12" s="29">
        <f t="shared" si="0"/>
        <v>440</v>
      </c>
    </row>
    <row r="13" spans="1:21" s="27" customFormat="1" x14ac:dyDescent="0.25">
      <c r="A13" s="28" t="s">
        <v>13</v>
      </c>
      <c r="B13" s="28" t="s">
        <v>26</v>
      </c>
      <c r="C13" s="56">
        <v>0</v>
      </c>
      <c r="D13" s="56"/>
      <c r="E13" s="56">
        <v>0</v>
      </c>
      <c r="F13" s="56"/>
      <c r="G13" s="56">
        <v>0</v>
      </c>
      <c r="H13" s="56"/>
      <c r="I13" s="56">
        <v>0</v>
      </c>
      <c r="J13" s="56"/>
      <c r="K13" s="56">
        <v>0</v>
      </c>
      <c r="L13" s="56"/>
      <c r="M13" s="56">
        <v>80</v>
      </c>
      <c r="N13" s="56"/>
      <c r="O13" s="56">
        <v>135</v>
      </c>
      <c r="P13" s="56"/>
      <c r="Q13" s="56">
        <v>142</v>
      </c>
      <c r="R13" s="61"/>
      <c r="S13" s="56">
        <v>110</v>
      </c>
      <c r="T13" s="56"/>
      <c r="U13" s="29">
        <f t="shared" si="0"/>
        <v>467</v>
      </c>
    </row>
    <row r="14" spans="1:21" s="27" customFormat="1" x14ac:dyDescent="0.25">
      <c r="A14" s="28" t="s">
        <v>13</v>
      </c>
      <c r="B14" s="28" t="s">
        <v>46</v>
      </c>
      <c r="C14" s="56">
        <v>57</v>
      </c>
      <c r="D14" s="56"/>
      <c r="E14" s="56">
        <v>90</v>
      </c>
      <c r="F14" s="56"/>
      <c r="G14" s="56">
        <v>90</v>
      </c>
      <c r="H14" s="56"/>
      <c r="I14" s="56">
        <v>95</v>
      </c>
      <c r="J14" s="56"/>
      <c r="K14" s="56">
        <v>80</v>
      </c>
      <c r="L14" s="56"/>
      <c r="M14" s="56">
        <v>124</v>
      </c>
      <c r="N14" s="56"/>
      <c r="O14" s="56">
        <v>70</v>
      </c>
      <c r="P14" s="56"/>
      <c r="Q14" s="56">
        <v>150</v>
      </c>
      <c r="R14" s="61"/>
      <c r="S14" s="56">
        <v>110</v>
      </c>
      <c r="T14" s="56"/>
      <c r="U14" s="29">
        <f t="shared" si="0"/>
        <v>866</v>
      </c>
    </row>
    <row r="15" spans="1:21" s="27" customFormat="1" x14ac:dyDescent="0.25">
      <c r="A15" s="28" t="s">
        <v>111</v>
      </c>
      <c r="B15" s="28" t="s">
        <v>14</v>
      </c>
      <c r="C15" s="61">
        <v>25</v>
      </c>
      <c r="D15" s="62"/>
      <c r="E15" s="61">
        <v>75</v>
      </c>
      <c r="F15" s="62"/>
      <c r="G15" s="61">
        <v>24</v>
      </c>
      <c r="H15" s="62"/>
      <c r="I15" s="61">
        <v>24</v>
      </c>
      <c r="J15" s="62"/>
      <c r="K15" s="61">
        <v>99</v>
      </c>
      <c r="L15" s="62"/>
      <c r="M15" s="61">
        <v>50</v>
      </c>
      <c r="N15" s="62"/>
      <c r="O15" s="61">
        <v>50</v>
      </c>
      <c r="P15" s="62"/>
      <c r="Q15" s="61">
        <v>0</v>
      </c>
      <c r="R15" s="62"/>
      <c r="S15" s="61">
        <v>0</v>
      </c>
      <c r="T15" s="62"/>
      <c r="U15" s="29">
        <f t="shared" si="0"/>
        <v>347</v>
      </c>
    </row>
    <row r="16" spans="1:21" s="27" customFormat="1" x14ac:dyDescent="0.25">
      <c r="A16" s="50" t="s">
        <v>72</v>
      </c>
      <c r="B16" s="51" t="s">
        <v>33</v>
      </c>
      <c r="C16" s="56">
        <f>14*36+18</f>
        <v>522</v>
      </c>
      <c r="D16" s="56"/>
      <c r="E16" s="56">
        <v>396</v>
      </c>
      <c r="F16" s="56"/>
      <c r="G16" s="56">
        <v>504</v>
      </c>
      <c r="H16" s="56"/>
      <c r="I16" s="56">
        <v>906</v>
      </c>
      <c r="J16" s="56"/>
      <c r="K16" s="56">
        <v>548</v>
      </c>
      <c r="L16" s="56"/>
      <c r="M16" s="56">
        <v>1395</v>
      </c>
      <c r="N16" s="56"/>
      <c r="O16" s="56">
        <v>720</v>
      </c>
      <c r="P16" s="56"/>
      <c r="Q16" s="56">
        <v>0</v>
      </c>
      <c r="R16" s="56"/>
      <c r="S16" s="56">
        <v>0</v>
      </c>
      <c r="T16" s="56"/>
      <c r="U16" s="29">
        <f t="shared" si="0"/>
        <v>4991</v>
      </c>
    </row>
    <row r="17" spans="1:21" s="27" customFormat="1" x14ac:dyDescent="0.25">
      <c r="A17" s="50" t="s">
        <v>72</v>
      </c>
      <c r="B17" s="51" t="s">
        <v>112</v>
      </c>
      <c r="C17" s="56">
        <f>6*36</f>
        <v>216</v>
      </c>
      <c r="D17" s="56"/>
      <c r="E17" s="56">
        <v>396</v>
      </c>
      <c r="F17" s="56"/>
      <c r="G17" s="56">
        <v>324</v>
      </c>
      <c r="H17" s="56"/>
      <c r="I17" s="56">
        <v>412</v>
      </c>
      <c r="J17" s="56"/>
      <c r="K17" s="56">
        <v>584</v>
      </c>
      <c r="L17" s="56"/>
      <c r="M17" s="56">
        <v>366</v>
      </c>
      <c r="N17" s="56"/>
      <c r="O17" s="56">
        <v>180</v>
      </c>
      <c r="P17" s="56"/>
      <c r="Q17" s="56">
        <v>0</v>
      </c>
      <c r="R17" s="56"/>
      <c r="S17" s="56">
        <v>0</v>
      </c>
      <c r="T17" s="56"/>
      <c r="U17" s="29">
        <f t="shared" si="0"/>
        <v>2478</v>
      </c>
    </row>
    <row r="18" spans="1:21" s="27" customFormat="1" x14ac:dyDescent="0.25">
      <c r="A18" s="50" t="s">
        <v>72</v>
      </c>
      <c r="B18" s="51" t="s">
        <v>32</v>
      </c>
      <c r="C18" s="56">
        <f>6*36+5</f>
        <v>221</v>
      </c>
      <c r="D18" s="56"/>
      <c r="E18" s="56">
        <v>209</v>
      </c>
      <c r="F18" s="56"/>
      <c r="G18" s="56">
        <v>252</v>
      </c>
      <c r="H18" s="56"/>
      <c r="I18" s="56">
        <v>456</v>
      </c>
      <c r="J18" s="56"/>
      <c r="K18" s="56">
        <v>922</v>
      </c>
      <c r="L18" s="56"/>
      <c r="M18" s="56">
        <v>422</v>
      </c>
      <c r="N18" s="56"/>
      <c r="O18" s="56">
        <v>72</v>
      </c>
      <c r="P18" s="56"/>
      <c r="Q18" s="56">
        <v>0</v>
      </c>
      <c r="R18" s="56"/>
      <c r="S18" s="56">
        <v>0</v>
      </c>
      <c r="T18" s="56"/>
      <c r="U18" s="29">
        <f t="shared" si="0"/>
        <v>2554</v>
      </c>
    </row>
    <row r="19" spans="1:21" s="27" customFormat="1" x14ac:dyDescent="0.25">
      <c r="A19" s="50" t="s">
        <v>72</v>
      </c>
      <c r="B19" s="51" t="s">
        <v>41</v>
      </c>
      <c r="C19" s="56">
        <f>8*36</f>
        <v>288</v>
      </c>
      <c r="D19" s="56"/>
      <c r="E19" s="56">
        <v>452</v>
      </c>
      <c r="F19" s="56"/>
      <c r="G19" s="56">
        <v>715</v>
      </c>
      <c r="H19" s="56"/>
      <c r="I19" s="56">
        <v>900</v>
      </c>
      <c r="J19" s="56"/>
      <c r="K19" s="56">
        <v>550</v>
      </c>
      <c r="L19" s="56"/>
      <c r="M19" s="56">
        <v>926</v>
      </c>
      <c r="N19" s="56"/>
      <c r="O19" s="56">
        <v>612</v>
      </c>
      <c r="P19" s="56"/>
      <c r="Q19" s="56">
        <v>0</v>
      </c>
      <c r="R19" s="56"/>
      <c r="S19" s="56">
        <v>0</v>
      </c>
      <c r="T19" s="56"/>
      <c r="U19" s="29">
        <f t="shared" si="0"/>
        <v>4443</v>
      </c>
    </row>
    <row r="20" spans="1:21" s="27" customFormat="1" x14ac:dyDescent="0.25">
      <c r="A20" s="30"/>
      <c r="B20" s="30"/>
      <c r="C20" s="65">
        <f>SUM(C3:D19)</f>
        <v>1615</v>
      </c>
      <c r="D20" s="66"/>
      <c r="E20" s="65">
        <f>SUM(E3:F19)</f>
        <v>2339</v>
      </c>
      <c r="F20" s="66"/>
      <c r="G20" s="65">
        <f>SUM(G3:H19)</f>
        <v>2396</v>
      </c>
      <c r="H20" s="66"/>
      <c r="I20" s="65">
        <f>SUM(I3:J19)</f>
        <v>3374</v>
      </c>
      <c r="J20" s="66"/>
      <c r="K20" s="65">
        <f>SUM(K3:L19)</f>
        <v>3217</v>
      </c>
      <c r="L20" s="66"/>
      <c r="M20" s="65">
        <f>SUM(M3:N19)</f>
        <v>3844</v>
      </c>
      <c r="N20" s="66"/>
      <c r="O20" s="65">
        <f>SUM(O3:P19)</f>
        <v>2167</v>
      </c>
      <c r="P20" s="66"/>
      <c r="Q20" s="65">
        <f>SUM(Q3:R19)</f>
        <v>511</v>
      </c>
      <c r="R20" s="66"/>
      <c r="S20" s="65">
        <f>SUM(S3:T19)</f>
        <v>428</v>
      </c>
      <c r="T20" s="66"/>
      <c r="U20" s="29">
        <f>SUM(U3:U19)</f>
        <v>19891</v>
      </c>
    </row>
    <row r="21" spans="1:21" s="27" customFormat="1" x14ac:dyDescent="0.25">
      <c r="A21" s="31"/>
      <c r="B21" s="30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</row>
    <row r="22" spans="1:21" s="27" customFormat="1" ht="14.25" customHeight="1" x14ac:dyDescent="0.25">
      <c r="A22" s="37" t="s">
        <v>138</v>
      </c>
      <c r="B22" s="38"/>
      <c r="O22" s="32"/>
      <c r="P22" s="32"/>
      <c r="Q22" s="33"/>
      <c r="R22" s="34"/>
      <c r="S22" s="34"/>
      <c r="T22" s="34"/>
    </row>
    <row r="23" spans="1:21" s="27" customFormat="1" x14ac:dyDescent="0.25">
      <c r="A23" s="54" t="s">
        <v>0</v>
      </c>
      <c r="B23" s="54" t="s">
        <v>1</v>
      </c>
      <c r="C23" s="57">
        <v>2</v>
      </c>
      <c r="D23" s="57"/>
      <c r="E23" s="57">
        <v>4</v>
      </c>
      <c r="F23" s="57"/>
      <c r="G23" s="57">
        <v>6</v>
      </c>
      <c r="H23" s="57"/>
      <c r="I23" s="57">
        <v>8</v>
      </c>
      <c r="J23" s="57"/>
      <c r="K23" s="57">
        <v>10</v>
      </c>
      <c r="L23" s="57"/>
      <c r="M23" s="57">
        <v>12</v>
      </c>
      <c r="N23" s="57"/>
      <c r="O23" s="57">
        <v>14</v>
      </c>
      <c r="P23" s="57"/>
      <c r="Q23" s="57">
        <v>16</v>
      </c>
      <c r="R23" s="57"/>
      <c r="S23" s="57">
        <v>18</v>
      </c>
      <c r="T23" s="57"/>
      <c r="U23" s="10" t="s">
        <v>94</v>
      </c>
    </row>
    <row r="24" spans="1:21" s="27" customFormat="1" x14ac:dyDescent="0.25">
      <c r="A24" s="28" t="s">
        <v>31</v>
      </c>
      <c r="B24" s="28" t="s">
        <v>38</v>
      </c>
      <c r="C24" s="56">
        <v>0</v>
      </c>
      <c r="D24" s="56"/>
      <c r="E24" s="56">
        <v>52</v>
      </c>
      <c r="F24" s="56"/>
      <c r="G24" s="56">
        <v>17</v>
      </c>
      <c r="H24" s="56"/>
      <c r="I24" s="56">
        <v>78</v>
      </c>
      <c r="J24" s="56"/>
      <c r="K24" s="56">
        <v>43</v>
      </c>
      <c r="L24" s="56"/>
      <c r="M24" s="56">
        <v>77</v>
      </c>
      <c r="N24" s="56"/>
      <c r="O24" s="56">
        <v>58</v>
      </c>
      <c r="P24" s="56"/>
      <c r="Q24" s="56">
        <v>71</v>
      </c>
      <c r="R24" s="56"/>
      <c r="S24" s="56">
        <v>0</v>
      </c>
      <c r="T24" s="56"/>
      <c r="U24" s="29">
        <f>SUM(C24:T24)</f>
        <v>396</v>
      </c>
    </row>
    <row r="25" spans="1:21" s="27" customFormat="1" x14ac:dyDescent="0.25">
      <c r="A25" s="28" t="s">
        <v>31</v>
      </c>
      <c r="B25" s="28" t="s">
        <v>32</v>
      </c>
      <c r="C25" s="56">
        <v>0</v>
      </c>
      <c r="D25" s="56"/>
      <c r="E25" s="56">
        <v>93</v>
      </c>
      <c r="F25" s="56"/>
      <c r="G25" s="56">
        <v>6</v>
      </c>
      <c r="H25" s="56"/>
      <c r="I25" s="56">
        <v>28</v>
      </c>
      <c r="J25" s="56"/>
      <c r="K25" s="56">
        <v>0</v>
      </c>
      <c r="L25" s="56"/>
      <c r="M25" s="56">
        <v>14</v>
      </c>
      <c r="N25" s="56"/>
      <c r="O25" s="56">
        <v>40</v>
      </c>
      <c r="P25" s="56"/>
      <c r="Q25" s="56">
        <v>37</v>
      </c>
      <c r="R25" s="56"/>
      <c r="S25" s="56">
        <v>122</v>
      </c>
      <c r="T25" s="56"/>
      <c r="U25" s="29">
        <f t="shared" ref="U25:U55" si="1">SUM(C25:T25)</f>
        <v>340</v>
      </c>
    </row>
    <row r="26" spans="1:21" s="27" customFormat="1" x14ac:dyDescent="0.25">
      <c r="A26" s="28" t="s">
        <v>130</v>
      </c>
      <c r="B26" s="28" t="s">
        <v>19</v>
      </c>
      <c r="C26" s="56">
        <v>0</v>
      </c>
      <c r="D26" s="56"/>
      <c r="E26" s="56">
        <v>0</v>
      </c>
      <c r="F26" s="56"/>
      <c r="G26" s="56">
        <v>0</v>
      </c>
      <c r="H26" s="56"/>
      <c r="I26" s="56">
        <v>0</v>
      </c>
      <c r="J26" s="56"/>
      <c r="K26" s="56">
        <v>34</v>
      </c>
      <c r="L26" s="56"/>
      <c r="M26" s="56">
        <v>30</v>
      </c>
      <c r="N26" s="56"/>
      <c r="O26" s="56">
        <v>30</v>
      </c>
      <c r="P26" s="56"/>
      <c r="Q26" s="56">
        <v>0</v>
      </c>
      <c r="R26" s="56"/>
      <c r="S26" s="56">
        <v>0</v>
      </c>
      <c r="T26" s="56"/>
      <c r="U26" s="29">
        <f>SUM(C26:T26)</f>
        <v>94</v>
      </c>
    </row>
    <row r="27" spans="1:21" s="27" customFormat="1" x14ac:dyDescent="0.25">
      <c r="A27" s="28" t="s">
        <v>43</v>
      </c>
      <c r="B27" s="28" t="s">
        <v>38</v>
      </c>
      <c r="C27" s="56">
        <v>0</v>
      </c>
      <c r="D27" s="56"/>
      <c r="E27" s="56">
        <v>0</v>
      </c>
      <c r="F27" s="56"/>
      <c r="G27" s="56">
        <v>0</v>
      </c>
      <c r="H27" s="56"/>
      <c r="I27" s="56">
        <v>30</v>
      </c>
      <c r="J27" s="56"/>
      <c r="K27" s="56">
        <v>11</v>
      </c>
      <c r="L27" s="56"/>
      <c r="M27" s="56">
        <v>10</v>
      </c>
      <c r="N27" s="56"/>
      <c r="O27" s="56">
        <v>15</v>
      </c>
      <c r="P27" s="56"/>
      <c r="Q27" s="56">
        <v>0</v>
      </c>
      <c r="R27" s="56"/>
      <c r="S27" s="56">
        <v>5</v>
      </c>
      <c r="T27" s="56"/>
      <c r="U27" s="29">
        <f t="shared" si="1"/>
        <v>71</v>
      </c>
    </row>
    <row r="28" spans="1:21" s="27" customFormat="1" x14ac:dyDescent="0.25">
      <c r="A28" s="28" t="s">
        <v>82</v>
      </c>
      <c r="B28" s="28" t="s">
        <v>48</v>
      </c>
      <c r="C28" s="56">
        <v>0</v>
      </c>
      <c r="D28" s="56"/>
      <c r="E28" s="56">
        <v>0</v>
      </c>
      <c r="F28" s="56"/>
      <c r="G28" s="56">
        <v>0</v>
      </c>
      <c r="H28" s="56"/>
      <c r="I28" s="56">
        <v>6</v>
      </c>
      <c r="J28" s="56"/>
      <c r="K28" s="56">
        <v>4</v>
      </c>
      <c r="L28" s="56"/>
      <c r="M28" s="56">
        <v>6</v>
      </c>
      <c r="N28" s="56"/>
      <c r="O28" s="56">
        <v>4</v>
      </c>
      <c r="P28" s="56"/>
      <c r="Q28" s="56">
        <v>2</v>
      </c>
      <c r="R28" s="56"/>
      <c r="S28" s="56">
        <v>0</v>
      </c>
      <c r="T28" s="56"/>
      <c r="U28" s="29">
        <f>SUM(C28:T28)</f>
        <v>22</v>
      </c>
    </row>
    <row r="29" spans="1:21" s="27" customFormat="1" x14ac:dyDescent="0.25">
      <c r="A29" s="28" t="s">
        <v>82</v>
      </c>
      <c r="B29" s="28" t="s">
        <v>19</v>
      </c>
      <c r="C29" s="56">
        <v>0</v>
      </c>
      <c r="D29" s="56"/>
      <c r="E29" s="56">
        <v>0</v>
      </c>
      <c r="F29" s="56"/>
      <c r="G29" s="56">
        <v>0</v>
      </c>
      <c r="H29" s="56"/>
      <c r="I29" s="56">
        <v>0</v>
      </c>
      <c r="J29" s="56"/>
      <c r="K29" s="56">
        <v>0</v>
      </c>
      <c r="L29" s="56"/>
      <c r="M29" s="56">
        <v>19</v>
      </c>
      <c r="N29" s="56"/>
      <c r="O29" s="56">
        <v>19</v>
      </c>
      <c r="P29" s="56"/>
      <c r="Q29" s="56">
        <v>0</v>
      </c>
      <c r="R29" s="56"/>
      <c r="S29" s="56">
        <v>0</v>
      </c>
      <c r="T29" s="56"/>
      <c r="U29" s="29">
        <f>SUM(C29:T29)</f>
        <v>38</v>
      </c>
    </row>
    <row r="30" spans="1:21" s="27" customFormat="1" x14ac:dyDescent="0.25">
      <c r="A30" s="28" t="s">
        <v>58</v>
      </c>
      <c r="B30" s="28" t="s">
        <v>20</v>
      </c>
      <c r="C30" s="56">
        <v>0</v>
      </c>
      <c r="D30" s="56"/>
      <c r="E30" s="56">
        <v>0</v>
      </c>
      <c r="F30" s="56"/>
      <c r="G30" s="56">
        <v>0</v>
      </c>
      <c r="H30" s="56"/>
      <c r="I30" s="56">
        <v>35</v>
      </c>
      <c r="J30" s="56"/>
      <c r="K30" s="56">
        <v>0</v>
      </c>
      <c r="L30" s="56"/>
      <c r="M30" s="56">
        <v>0</v>
      </c>
      <c r="N30" s="56"/>
      <c r="O30" s="56">
        <v>0</v>
      </c>
      <c r="P30" s="56"/>
      <c r="Q30" s="56">
        <v>0</v>
      </c>
      <c r="R30" s="56"/>
      <c r="S30" s="56">
        <v>0</v>
      </c>
      <c r="T30" s="56"/>
      <c r="U30" s="29">
        <f t="shared" si="1"/>
        <v>35</v>
      </c>
    </row>
    <row r="31" spans="1:21" s="27" customFormat="1" x14ac:dyDescent="0.25">
      <c r="A31" s="28" t="s">
        <v>58</v>
      </c>
      <c r="B31" s="28" t="s">
        <v>19</v>
      </c>
      <c r="C31" s="56">
        <v>0</v>
      </c>
      <c r="D31" s="56"/>
      <c r="E31" s="56">
        <v>0</v>
      </c>
      <c r="F31" s="56"/>
      <c r="G31" s="56">
        <v>0</v>
      </c>
      <c r="H31" s="56"/>
      <c r="I31" s="56">
        <v>34</v>
      </c>
      <c r="J31" s="56"/>
      <c r="K31" s="56">
        <v>11</v>
      </c>
      <c r="L31" s="56"/>
      <c r="M31" s="56">
        <v>4</v>
      </c>
      <c r="N31" s="56"/>
      <c r="O31" s="56">
        <v>0</v>
      </c>
      <c r="P31" s="56"/>
      <c r="Q31" s="56">
        <v>0</v>
      </c>
      <c r="R31" s="56"/>
      <c r="S31" s="56">
        <v>0</v>
      </c>
      <c r="T31" s="56"/>
      <c r="U31" s="29">
        <f t="shared" si="1"/>
        <v>49</v>
      </c>
    </row>
    <row r="32" spans="1:21" s="27" customFormat="1" x14ac:dyDescent="0.25">
      <c r="A32" s="28" t="s">
        <v>80</v>
      </c>
      <c r="B32" s="28" t="s">
        <v>38</v>
      </c>
      <c r="C32" s="56">
        <v>0</v>
      </c>
      <c r="D32" s="56"/>
      <c r="E32" s="56">
        <v>24</v>
      </c>
      <c r="F32" s="56"/>
      <c r="G32" s="56">
        <v>0</v>
      </c>
      <c r="H32" s="56"/>
      <c r="I32" s="56">
        <v>64</v>
      </c>
      <c r="J32" s="56"/>
      <c r="K32" s="56">
        <v>0</v>
      </c>
      <c r="L32" s="56"/>
      <c r="M32" s="56">
        <v>0</v>
      </c>
      <c r="N32" s="56"/>
      <c r="O32" s="56">
        <v>0</v>
      </c>
      <c r="P32" s="56"/>
      <c r="Q32" s="56">
        <v>0</v>
      </c>
      <c r="R32" s="56"/>
      <c r="S32" s="56">
        <v>0</v>
      </c>
      <c r="T32" s="56"/>
      <c r="U32" s="29">
        <f t="shared" si="1"/>
        <v>88</v>
      </c>
    </row>
    <row r="33" spans="1:21" s="27" customFormat="1" x14ac:dyDescent="0.25">
      <c r="A33" s="28" t="s">
        <v>59</v>
      </c>
      <c r="B33" s="28" t="s">
        <v>60</v>
      </c>
      <c r="C33" s="56">
        <v>0</v>
      </c>
      <c r="D33" s="56"/>
      <c r="E33" s="56">
        <v>1</v>
      </c>
      <c r="F33" s="56"/>
      <c r="G33" s="56">
        <v>0</v>
      </c>
      <c r="H33" s="56"/>
      <c r="I33" s="56">
        <v>45</v>
      </c>
      <c r="J33" s="56"/>
      <c r="K33" s="56">
        <v>17</v>
      </c>
      <c r="L33" s="56"/>
      <c r="M33" s="56">
        <v>0</v>
      </c>
      <c r="N33" s="56"/>
      <c r="O33" s="56">
        <v>10</v>
      </c>
      <c r="P33" s="56"/>
      <c r="Q33" s="56">
        <v>0</v>
      </c>
      <c r="R33" s="56"/>
      <c r="S33" s="56">
        <v>0</v>
      </c>
      <c r="T33" s="56"/>
      <c r="U33" s="29">
        <f t="shared" si="1"/>
        <v>73</v>
      </c>
    </row>
    <row r="34" spans="1:21" s="27" customFormat="1" x14ac:dyDescent="0.25">
      <c r="A34" s="28" t="s">
        <v>62</v>
      </c>
      <c r="B34" s="28" t="s">
        <v>63</v>
      </c>
      <c r="C34" s="56">
        <v>0</v>
      </c>
      <c r="D34" s="56"/>
      <c r="E34" s="56">
        <v>5</v>
      </c>
      <c r="F34" s="56"/>
      <c r="G34" s="56">
        <v>21</v>
      </c>
      <c r="H34" s="56"/>
      <c r="I34" s="56">
        <v>34</v>
      </c>
      <c r="J34" s="56"/>
      <c r="K34" s="56">
        <v>21</v>
      </c>
      <c r="L34" s="56"/>
      <c r="M34" s="56">
        <v>27</v>
      </c>
      <c r="N34" s="56"/>
      <c r="O34" s="56">
        <v>20</v>
      </c>
      <c r="P34" s="56"/>
      <c r="Q34" s="56">
        <v>9</v>
      </c>
      <c r="R34" s="56"/>
      <c r="S34" s="56">
        <v>23</v>
      </c>
      <c r="T34" s="56"/>
      <c r="U34" s="29">
        <f t="shared" si="1"/>
        <v>160</v>
      </c>
    </row>
    <row r="35" spans="1:21" s="27" customFormat="1" x14ac:dyDescent="0.25">
      <c r="A35" s="28" t="s">
        <v>127</v>
      </c>
      <c r="B35" s="28" t="s">
        <v>14</v>
      </c>
      <c r="C35" s="56">
        <v>0</v>
      </c>
      <c r="D35" s="56"/>
      <c r="E35" s="56">
        <v>0</v>
      </c>
      <c r="F35" s="56"/>
      <c r="G35" s="56">
        <v>0</v>
      </c>
      <c r="H35" s="56"/>
      <c r="I35" s="56">
        <v>0</v>
      </c>
      <c r="J35" s="56"/>
      <c r="K35" s="56">
        <v>29</v>
      </c>
      <c r="L35" s="56"/>
      <c r="M35" s="56">
        <v>12</v>
      </c>
      <c r="N35" s="56"/>
      <c r="O35" s="56">
        <v>0</v>
      </c>
      <c r="P35" s="56"/>
      <c r="Q35" s="56">
        <v>0</v>
      </c>
      <c r="R35" s="56"/>
      <c r="S35" s="56">
        <v>0</v>
      </c>
      <c r="T35" s="56"/>
      <c r="U35" s="29">
        <f>SUM(C35:T35)</f>
        <v>41</v>
      </c>
    </row>
    <row r="36" spans="1:21" s="27" customFormat="1" x14ac:dyDescent="0.25">
      <c r="A36" s="28" t="s">
        <v>128</v>
      </c>
      <c r="B36" s="28" t="s">
        <v>48</v>
      </c>
      <c r="C36" s="56">
        <v>0</v>
      </c>
      <c r="D36" s="56"/>
      <c r="E36" s="56">
        <v>0</v>
      </c>
      <c r="F36" s="56"/>
      <c r="G36" s="56">
        <v>0</v>
      </c>
      <c r="H36" s="56"/>
      <c r="I36" s="56">
        <v>0</v>
      </c>
      <c r="J36" s="56"/>
      <c r="K36" s="56">
        <v>30</v>
      </c>
      <c r="L36" s="56"/>
      <c r="M36" s="56">
        <v>30</v>
      </c>
      <c r="N36" s="56"/>
      <c r="O36" s="56">
        <v>30</v>
      </c>
      <c r="P36" s="56"/>
      <c r="Q36" s="56">
        <v>28</v>
      </c>
      <c r="R36" s="56"/>
      <c r="S36" s="56">
        <v>0</v>
      </c>
      <c r="T36" s="56"/>
      <c r="U36" s="29">
        <f>SUM(C36:T36)</f>
        <v>118</v>
      </c>
    </row>
    <row r="37" spans="1:21" s="27" customFormat="1" x14ac:dyDescent="0.25">
      <c r="A37" s="28" t="s">
        <v>66</v>
      </c>
      <c r="B37" s="28" t="s">
        <v>53</v>
      </c>
      <c r="C37" s="56">
        <v>0</v>
      </c>
      <c r="D37" s="56"/>
      <c r="E37" s="56">
        <v>3</v>
      </c>
      <c r="F37" s="56"/>
      <c r="G37" s="56">
        <v>0</v>
      </c>
      <c r="H37" s="56"/>
      <c r="I37" s="56">
        <v>16</v>
      </c>
      <c r="J37" s="56"/>
      <c r="K37" s="56">
        <v>13</v>
      </c>
      <c r="L37" s="56"/>
      <c r="M37" s="56">
        <v>15</v>
      </c>
      <c r="N37" s="56"/>
      <c r="O37" s="56">
        <v>20</v>
      </c>
      <c r="P37" s="56"/>
      <c r="Q37" s="56">
        <v>7</v>
      </c>
      <c r="R37" s="56"/>
      <c r="S37" s="56">
        <v>18</v>
      </c>
      <c r="T37" s="56"/>
      <c r="U37" s="29">
        <f t="shared" si="1"/>
        <v>92</v>
      </c>
    </row>
    <row r="38" spans="1:21" s="27" customFormat="1" x14ac:dyDescent="0.25">
      <c r="A38" s="28" t="s">
        <v>66</v>
      </c>
      <c r="B38" s="28" t="s">
        <v>38</v>
      </c>
      <c r="C38" s="56">
        <v>0</v>
      </c>
      <c r="D38" s="56"/>
      <c r="E38" s="56">
        <v>22</v>
      </c>
      <c r="F38" s="56"/>
      <c r="G38" s="56">
        <v>23</v>
      </c>
      <c r="H38" s="56"/>
      <c r="I38" s="56">
        <v>56</v>
      </c>
      <c r="J38" s="56"/>
      <c r="K38" s="56">
        <v>58</v>
      </c>
      <c r="L38" s="56"/>
      <c r="M38" s="56">
        <v>58</v>
      </c>
      <c r="N38" s="56"/>
      <c r="O38" s="56">
        <v>61</v>
      </c>
      <c r="P38" s="56"/>
      <c r="Q38" s="56">
        <v>31</v>
      </c>
      <c r="R38" s="56"/>
      <c r="S38" s="56">
        <v>35</v>
      </c>
      <c r="T38" s="56"/>
      <c r="U38" s="29">
        <f t="shared" si="1"/>
        <v>344</v>
      </c>
    </row>
    <row r="39" spans="1:21" s="27" customFormat="1" x14ac:dyDescent="0.25">
      <c r="A39" s="28" t="s">
        <v>66</v>
      </c>
      <c r="B39" s="28" t="s">
        <v>37</v>
      </c>
      <c r="C39" s="56">
        <v>0</v>
      </c>
      <c r="D39" s="56"/>
      <c r="E39" s="56">
        <v>16</v>
      </c>
      <c r="F39" s="56"/>
      <c r="G39" s="56">
        <v>16</v>
      </c>
      <c r="H39" s="56"/>
      <c r="I39" s="56">
        <v>29</v>
      </c>
      <c r="J39" s="56"/>
      <c r="K39" s="56">
        <v>37</v>
      </c>
      <c r="L39" s="56"/>
      <c r="M39" s="56">
        <v>32</v>
      </c>
      <c r="N39" s="56"/>
      <c r="O39" s="56">
        <v>29</v>
      </c>
      <c r="P39" s="56"/>
      <c r="Q39" s="56">
        <v>15</v>
      </c>
      <c r="R39" s="56"/>
      <c r="S39" s="56">
        <v>18</v>
      </c>
      <c r="T39" s="56"/>
      <c r="U39" s="29">
        <f t="shared" si="1"/>
        <v>192</v>
      </c>
    </row>
    <row r="40" spans="1:21" s="27" customFormat="1" x14ac:dyDescent="0.25">
      <c r="A40" s="28" t="s">
        <v>113</v>
      </c>
      <c r="B40" s="28" t="s">
        <v>114</v>
      </c>
      <c r="C40" s="61">
        <v>0</v>
      </c>
      <c r="D40" s="62"/>
      <c r="E40" s="61">
        <v>0</v>
      </c>
      <c r="F40" s="62"/>
      <c r="G40" s="61">
        <v>0</v>
      </c>
      <c r="H40" s="62"/>
      <c r="I40" s="61">
        <v>0</v>
      </c>
      <c r="J40" s="62"/>
      <c r="K40" s="61">
        <v>0</v>
      </c>
      <c r="L40" s="62"/>
      <c r="M40" s="61">
        <v>16</v>
      </c>
      <c r="N40" s="62"/>
      <c r="O40" s="61">
        <v>17</v>
      </c>
      <c r="P40" s="62"/>
      <c r="Q40" s="61">
        <v>16</v>
      </c>
      <c r="R40" s="62"/>
      <c r="S40" s="61">
        <v>0</v>
      </c>
      <c r="T40" s="62"/>
      <c r="U40" s="29">
        <f>SUM(C40:S40)</f>
        <v>49</v>
      </c>
    </row>
    <row r="41" spans="1:21" s="27" customFormat="1" x14ac:dyDescent="0.25">
      <c r="A41" s="28" t="s">
        <v>52</v>
      </c>
      <c r="B41" s="28" t="s">
        <v>33</v>
      </c>
      <c r="C41" s="56">
        <v>0</v>
      </c>
      <c r="D41" s="56"/>
      <c r="E41" s="56">
        <v>35</v>
      </c>
      <c r="F41" s="56"/>
      <c r="G41" s="56">
        <v>50</v>
      </c>
      <c r="H41" s="56"/>
      <c r="I41" s="56">
        <v>160</v>
      </c>
      <c r="J41" s="56"/>
      <c r="K41" s="56">
        <v>82</v>
      </c>
      <c r="L41" s="56"/>
      <c r="M41" s="56">
        <v>41</v>
      </c>
      <c r="N41" s="56"/>
      <c r="O41" s="56">
        <v>31</v>
      </c>
      <c r="P41" s="56"/>
      <c r="Q41" s="56">
        <v>0</v>
      </c>
      <c r="R41" s="56"/>
      <c r="S41" s="56">
        <v>0</v>
      </c>
      <c r="T41" s="56"/>
      <c r="U41" s="29">
        <f>SUM(C41:T41)</f>
        <v>399</v>
      </c>
    </row>
    <row r="42" spans="1:21" s="27" customFormat="1" x14ac:dyDescent="0.25">
      <c r="A42" s="28" t="s">
        <v>34</v>
      </c>
      <c r="B42" s="28" t="s">
        <v>41</v>
      </c>
      <c r="C42" s="56">
        <v>0</v>
      </c>
      <c r="D42" s="56"/>
      <c r="E42" s="56">
        <v>9</v>
      </c>
      <c r="F42" s="56"/>
      <c r="G42" s="56">
        <v>0</v>
      </c>
      <c r="H42" s="56"/>
      <c r="I42" s="56">
        <v>0</v>
      </c>
      <c r="J42" s="56"/>
      <c r="K42" s="56">
        <v>4</v>
      </c>
      <c r="L42" s="56"/>
      <c r="M42" s="56">
        <v>0</v>
      </c>
      <c r="N42" s="56"/>
      <c r="O42" s="56">
        <v>0</v>
      </c>
      <c r="P42" s="56"/>
      <c r="Q42" s="56">
        <v>0</v>
      </c>
      <c r="R42" s="56"/>
      <c r="S42" s="56">
        <v>11</v>
      </c>
      <c r="T42" s="56"/>
      <c r="U42" s="29">
        <f t="shared" si="1"/>
        <v>24</v>
      </c>
    </row>
    <row r="43" spans="1:21" s="27" customFormat="1" x14ac:dyDescent="0.25">
      <c r="A43" s="28" t="s">
        <v>34</v>
      </c>
      <c r="B43" s="28" t="s">
        <v>29</v>
      </c>
      <c r="C43" s="56">
        <v>0</v>
      </c>
      <c r="D43" s="56"/>
      <c r="E43" s="56">
        <v>0</v>
      </c>
      <c r="F43" s="56"/>
      <c r="G43" s="56">
        <v>0</v>
      </c>
      <c r="H43" s="56"/>
      <c r="I43" s="56">
        <v>0</v>
      </c>
      <c r="J43" s="56"/>
      <c r="K43" s="56">
        <v>0</v>
      </c>
      <c r="L43" s="56"/>
      <c r="M43" s="56">
        <v>0</v>
      </c>
      <c r="N43" s="56"/>
      <c r="O43" s="56">
        <v>0</v>
      </c>
      <c r="P43" s="56"/>
      <c r="Q43" s="56">
        <v>36</v>
      </c>
      <c r="R43" s="56"/>
      <c r="S43" s="56">
        <v>0</v>
      </c>
      <c r="T43" s="56"/>
      <c r="U43" s="29">
        <f t="shared" si="1"/>
        <v>36</v>
      </c>
    </row>
    <row r="44" spans="1:21" s="27" customFormat="1" x14ac:dyDescent="0.25">
      <c r="A44" s="28" t="s">
        <v>34</v>
      </c>
      <c r="B44" s="28" t="s">
        <v>129</v>
      </c>
      <c r="C44" s="56">
        <v>0</v>
      </c>
      <c r="D44" s="56"/>
      <c r="E44" s="56">
        <v>0</v>
      </c>
      <c r="F44" s="56"/>
      <c r="G44" s="56">
        <v>27</v>
      </c>
      <c r="H44" s="56"/>
      <c r="I44" s="56">
        <v>54</v>
      </c>
      <c r="J44" s="56"/>
      <c r="K44" s="56">
        <v>81</v>
      </c>
      <c r="L44" s="56"/>
      <c r="M44" s="56">
        <v>14</v>
      </c>
      <c r="N44" s="56"/>
      <c r="O44" s="56">
        <v>150</v>
      </c>
      <c r="P44" s="56"/>
      <c r="Q44" s="56">
        <v>124</v>
      </c>
      <c r="R44" s="56"/>
      <c r="S44" s="56">
        <v>0</v>
      </c>
      <c r="T44" s="56"/>
      <c r="U44" s="29">
        <f>SUM(C44:T44)</f>
        <v>450</v>
      </c>
    </row>
    <row r="45" spans="1:21" s="27" customFormat="1" x14ac:dyDescent="0.25">
      <c r="A45" s="28" t="s">
        <v>34</v>
      </c>
      <c r="B45" s="28" t="s">
        <v>74</v>
      </c>
      <c r="C45" s="56">
        <v>0</v>
      </c>
      <c r="D45" s="56"/>
      <c r="E45" s="56">
        <v>0</v>
      </c>
      <c r="F45" s="56"/>
      <c r="G45" s="56">
        <v>0</v>
      </c>
      <c r="H45" s="56"/>
      <c r="I45" s="56">
        <v>24</v>
      </c>
      <c r="J45" s="56"/>
      <c r="K45" s="56">
        <v>0</v>
      </c>
      <c r="L45" s="56"/>
      <c r="M45" s="56">
        <v>0</v>
      </c>
      <c r="N45" s="56"/>
      <c r="O45" s="56">
        <v>0</v>
      </c>
      <c r="P45" s="56"/>
      <c r="Q45" s="56">
        <v>0</v>
      </c>
      <c r="R45" s="56"/>
      <c r="S45" s="56">
        <v>0</v>
      </c>
      <c r="T45" s="56"/>
      <c r="U45" s="29">
        <f t="shared" si="1"/>
        <v>24</v>
      </c>
    </row>
    <row r="46" spans="1:21" s="27" customFormat="1" x14ac:dyDescent="0.25">
      <c r="A46" s="28" t="s">
        <v>34</v>
      </c>
      <c r="B46" s="28" t="s">
        <v>54</v>
      </c>
      <c r="C46" s="56">
        <v>0</v>
      </c>
      <c r="D46" s="56"/>
      <c r="E46" s="56">
        <v>17</v>
      </c>
      <c r="F46" s="56"/>
      <c r="G46" s="56">
        <v>16</v>
      </c>
      <c r="H46" s="56"/>
      <c r="I46" s="56">
        <v>0</v>
      </c>
      <c r="J46" s="56"/>
      <c r="K46" s="56">
        <v>28</v>
      </c>
      <c r="L46" s="56"/>
      <c r="M46" s="56">
        <v>0</v>
      </c>
      <c r="N46" s="56"/>
      <c r="O46" s="56">
        <v>0</v>
      </c>
      <c r="P46" s="56"/>
      <c r="Q46" s="56">
        <v>28</v>
      </c>
      <c r="R46" s="56"/>
      <c r="S46" s="56">
        <v>0</v>
      </c>
      <c r="T46" s="56"/>
      <c r="U46" s="29">
        <f t="shared" si="1"/>
        <v>89</v>
      </c>
    </row>
    <row r="47" spans="1:21" s="27" customFormat="1" x14ac:dyDescent="0.25">
      <c r="A47" s="28" t="s">
        <v>34</v>
      </c>
      <c r="B47" s="28" t="s">
        <v>71</v>
      </c>
      <c r="C47" s="56">
        <v>0</v>
      </c>
      <c r="D47" s="56"/>
      <c r="E47" s="56">
        <v>0</v>
      </c>
      <c r="F47" s="56"/>
      <c r="G47" s="56">
        <v>0</v>
      </c>
      <c r="H47" s="56"/>
      <c r="I47" s="56">
        <v>24</v>
      </c>
      <c r="J47" s="56"/>
      <c r="K47" s="56">
        <v>36</v>
      </c>
      <c r="L47" s="56"/>
      <c r="M47" s="56">
        <v>48</v>
      </c>
      <c r="N47" s="56"/>
      <c r="O47" s="56">
        <v>12</v>
      </c>
      <c r="P47" s="56"/>
      <c r="Q47" s="56">
        <v>0</v>
      </c>
      <c r="R47" s="56"/>
      <c r="S47" s="56">
        <v>0</v>
      </c>
      <c r="T47" s="56"/>
      <c r="U47" s="29">
        <f>SUM(C47:T47)</f>
        <v>120</v>
      </c>
    </row>
    <row r="48" spans="1:21" s="27" customFormat="1" x14ac:dyDescent="0.25">
      <c r="A48" s="28" t="s">
        <v>44</v>
      </c>
      <c r="B48" s="28" t="s">
        <v>12</v>
      </c>
      <c r="C48" s="56">
        <v>0</v>
      </c>
      <c r="D48" s="56"/>
      <c r="E48" s="56">
        <v>32</v>
      </c>
      <c r="F48" s="56"/>
      <c r="G48" s="56">
        <v>68</v>
      </c>
      <c r="H48" s="56"/>
      <c r="I48" s="56">
        <v>35</v>
      </c>
      <c r="J48" s="56"/>
      <c r="K48" s="56">
        <v>35</v>
      </c>
      <c r="L48" s="56"/>
      <c r="M48" s="56">
        <v>35</v>
      </c>
      <c r="N48" s="56"/>
      <c r="O48" s="56">
        <v>65</v>
      </c>
      <c r="P48" s="56"/>
      <c r="Q48" s="56">
        <v>32</v>
      </c>
      <c r="R48" s="56"/>
      <c r="S48" s="56">
        <v>15</v>
      </c>
      <c r="T48" s="56"/>
      <c r="U48" s="29">
        <f t="shared" si="1"/>
        <v>317</v>
      </c>
    </row>
    <row r="49" spans="1:21" s="27" customFormat="1" x14ac:dyDescent="0.25">
      <c r="A49" s="28" t="s">
        <v>44</v>
      </c>
      <c r="B49" s="28" t="s">
        <v>17</v>
      </c>
      <c r="C49" s="56">
        <v>0</v>
      </c>
      <c r="D49" s="56"/>
      <c r="E49" s="56">
        <v>60</v>
      </c>
      <c r="F49" s="56"/>
      <c r="G49" s="56">
        <v>140</v>
      </c>
      <c r="H49" s="56"/>
      <c r="I49" s="56">
        <v>110</v>
      </c>
      <c r="J49" s="56"/>
      <c r="K49" s="56">
        <v>100</v>
      </c>
      <c r="L49" s="56"/>
      <c r="M49" s="56">
        <v>110</v>
      </c>
      <c r="N49" s="56"/>
      <c r="O49" s="56">
        <v>140</v>
      </c>
      <c r="P49" s="56"/>
      <c r="Q49" s="56">
        <v>39</v>
      </c>
      <c r="R49" s="56"/>
      <c r="S49" s="56">
        <v>23</v>
      </c>
      <c r="T49" s="56"/>
      <c r="U49" s="29">
        <f t="shared" si="1"/>
        <v>722</v>
      </c>
    </row>
    <row r="50" spans="1:21" s="27" customFormat="1" x14ac:dyDescent="0.25">
      <c r="A50" s="28" t="s">
        <v>44</v>
      </c>
      <c r="B50" s="28" t="s">
        <v>54</v>
      </c>
      <c r="C50" s="56">
        <v>0</v>
      </c>
      <c r="D50" s="56"/>
      <c r="E50" s="56">
        <v>0</v>
      </c>
      <c r="F50" s="56"/>
      <c r="G50" s="56">
        <v>0</v>
      </c>
      <c r="H50" s="56"/>
      <c r="I50" s="56">
        <v>0</v>
      </c>
      <c r="J50" s="56"/>
      <c r="K50" s="56">
        <v>0</v>
      </c>
      <c r="L50" s="56"/>
      <c r="M50" s="56">
        <v>0</v>
      </c>
      <c r="N50" s="56"/>
      <c r="O50" s="56">
        <v>0</v>
      </c>
      <c r="P50" s="56"/>
      <c r="Q50" s="56">
        <v>12</v>
      </c>
      <c r="R50" s="56"/>
      <c r="S50" s="56">
        <v>12</v>
      </c>
      <c r="T50" s="56"/>
      <c r="U50" s="29">
        <f>SUM(C50:T50)</f>
        <v>24</v>
      </c>
    </row>
    <row r="51" spans="1:21" s="27" customFormat="1" x14ac:dyDescent="0.25">
      <c r="A51" s="28" t="s">
        <v>44</v>
      </c>
      <c r="B51" s="28" t="s">
        <v>14</v>
      </c>
      <c r="C51" s="56">
        <v>0</v>
      </c>
      <c r="D51" s="56"/>
      <c r="E51" s="56">
        <v>0</v>
      </c>
      <c r="F51" s="56"/>
      <c r="G51" s="56">
        <v>0</v>
      </c>
      <c r="H51" s="56"/>
      <c r="I51" s="56">
        <v>0</v>
      </c>
      <c r="J51" s="56"/>
      <c r="K51" s="56">
        <v>5</v>
      </c>
      <c r="L51" s="56"/>
      <c r="M51" s="56">
        <v>26</v>
      </c>
      <c r="N51" s="56"/>
      <c r="O51" s="56">
        <v>0</v>
      </c>
      <c r="P51" s="56"/>
      <c r="Q51" s="56">
        <v>0</v>
      </c>
      <c r="R51" s="56"/>
      <c r="S51" s="56">
        <v>0</v>
      </c>
      <c r="T51" s="56"/>
      <c r="U51" s="29">
        <f t="shared" si="1"/>
        <v>31</v>
      </c>
    </row>
    <row r="52" spans="1:21" s="27" customFormat="1" x14ac:dyDescent="0.25">
      <c r="A52" s="28" t="s">
        <v>79</v>
      </c>
      <c r="B52" s="28" t="s">
        <v>123</v>
      </c>
      <c r="C52" s="56">
        <v>0</v>
      </c>
      <c r="D52" s="56"/>
      <c r="E52" s="56">
        <v>0</v>
      </c>
      <c r="F52" s="56"/>
      <c r="G52" s="56">
        <v>0</v>
      </c>
      <c r="H52" s="56"/>
      <c r="I52" s="56">
        <v>0</v>
      </c>
      <c r="J52" s="56"/>
      <c r="K52" s="56">
        <v>0</v>
      </c>
      <c r="L52" s="56"/>
      <c r="M52" s="56">
        <v>13</v>
      </c>
      <c r="N52" s="56"/>
      <c r="O52" s="56">
        <v>0</v>
      </c>
      <c r="P52" s="56"/>
      <c r="Q52" s="56">
        <v>0</v>
      </c>
      <c r="R52" s="56"/>
      <c r="S52" s="56">
        <v>13</v>
      </c>
      <c r="T52" s="56"/>
      <c r="U52" s="29">
        <f>SUM(C52:T52)</f>
        <v>26</v>
      </c>
    </row>
    <row r="53" spans="1:21" s="27" customFormat="1" x14ac:dyDescent="0.25">
      <c r="A53" s="28" t="s">
        <v>79</v>
      </c>
      <c r="B53" s="28" t="s">
        <v>71</v>
      </c>
      <c r="C53" s="56">
        <v>0</v>
      </c>
      <c r="D53" s="56"/>
      <c r="E53" s="56">
        <v>0</v>
      </c>
      <c r="F53" s="56"/>
      <c r="G53" s="56">
        <v>0</v>
      </c>
      <c r="H53" s="56"/>
      <c r="I53" s="56">
        <v>6</v>
      </c>
      <c r="J53" s="56"/>
      <c r="K53" s="56">
        <v>10</v>
      </c>
      <c r="L53" s="56"/>
      <c r="M53" s="56">
        <v>0</v>
      </c>
      <c r="N53" s="56"/>
      <c r="O53" s="56">
        <v>6</v>
      </c>
      <c r="P53" s="56"/>
      <c r="Q53" s="56">
        <v>1</v>
      </c>
      <c r="R53" s="56"/>
      <c r="S53" s="56">
        <v>0</v>
      </c>
      <c r="T53" s="56"/>
      <c r="U53" s="29">
        <f t="shared" si="1"/>
        <v>23</v>
      </c>
    </row>
    <row r="54" spans="1:21" s="27" customFormat="1" x14ac:dyDescent="0.25">
      <c r="A54" s="28" t="s">
        <v>79</v>
      </c>
      <c r="B54" s="28" t="s">
        <v>14</v>
      </c>
      <c r="C54" s="56">
        <v>0</v>
      </c>
      <c r="D54" s="56"/>
      <c r="E54" s="56">
        <v>0</v>
      </c>
      <c r="F54" s="56"/>
      <c r="G54" s="56">
        <v>0</v>
      </c>
      <c r="H54" s="56"/>
      <c r="I54" s="56">
        <v>0</v>
      </c>
      <c r="J54" s="56"/>
      <c r="K54" s="56">
        <v>41</v>
      </c>
      <c r="L54" s="56"/>
      <c r="M54" s="56">
        <v>40</v>
      </c>
      <c r="N54" s="56"/>
      <c r="O54" s="56">
        <v>0</v>
      </c>
      <c r="P54" s="56"/>
      <c r="Q54" s="56">
        <v>0</v>
      </c>
      <c r="R54" s="56"/>
      <c r="S54" s="56">
        <v>0</v>
      </c>
      <c r="T54" s="56"/>
      <c r="U54" s="29">
        <f>SUM(C54:T54)</f>
        <v>81</v>
      </c>
    </row>
    <row r="55" spans="1:21" s="27" customFormat="1" x14ac:dyDescent="0.25">
      <c r="A55" s="28" t="s">
        <v>18</v>
      </c>
      <c r="B55" s="28" t="s">
        <v>26</v>
      </c>
      <c r="C55" s="56">
        <v>0</v>
      </c>
      <c r="D55" s="56"/>
      <c r="E55" s="56">
        <v>0</v>
      </c>
      <c r="F55" s="56"/>
      <c r="G55" s="56">
        <v>0</v>
      </c>
      <c r="H55" s="56"/>
      <c r="I55" s="56">
        <v>0</v>
      </c>
      <c r="J55" s="56"/>
      <c r="K55" s="56">
        <v>18</v>
      </c>
      <c r="L55" s="56"/>
      <c r="M55" s="56">
        <v>0</v>
      </c>
      <c r="N55" s="56"/>
      <c r="O55" s="56">
        <v>1</v>
      </c>
      <c r="P55" s="56"/>
      <c r="Q55" s="56">
        <v>0</v>
      </c>
      <c r="R55" s="56"/>
      <c r="S55" s="56">
        <v>18</v>
      </c>
      <c r="T55" s="56"/>
      <c r="U55" s="29">
        <f t="shared" si="1"/>
        <v>37</v>
      </c>
    </row>
    <row r="56" spans="1:21" s="27" customFormat="1" x14ac:dyDescent="0.25">
      <c r="A56" s="28" t="s">
        <v>92</v>
      </c>
      <c r="B56" s="28" t="s">
        <v>93</v>
      </c>
      <c r="C56" s="56">
        <v>0</v>
      </c>
      <c r="D56" s="56"/>
      <c r="E56" s="56">
        <v>27</v>
      </c>
      <c r="F56" s="56"/>
      <c r="G56" s="56">
        <v>84</v>
      </c>
      <c r="H56" s="56"/>
      <c r="I56" s="56">
        <v>113</v>
      </c>
      <c r="J56" s="56"/>
      <c r="K56" s="56">
        <v>139</v>
      </c>
      <c r="L56" s="56"/>
      <c r="M56" s="56">
        <v>124</v>
      </c>
      <c r="N56" s="56"/>
      <c r="O56" s="56">
        <v>106</v>
      </c>
      <c r="P56" s="56"/>
      <c r="Q56" s="56">
        <v>37</v>
      </c>
      <c r="R56" s="56"/>
      <c r="S56" s="56">
        <v>0</v>
      </c>
      <c r="T56" s="56"/>
      <c r="U56" s="29">
        <f>SUM(C56:T56)</f>
        <v>630</v>
      </c>
    </row>
    <row r="57" spans="1:21" s="27" customFormat="1" x14ac:dyDescent="0.25">
      <c r="A57" s="28" t="s">
        <v>40</v>
      </c>
      <c r="B57" s="28" t="s">
        <v>30</v>
      </c>
      <c r="C57" s="56">
        <v>0</v>
      </c>
      <c r="D57" s="56"/>
      <c r="E57" s="56">
        <v>55</v>
      </c>
      <c r="F57" s="56"/>
      <c r="G57" s="56">
        <v>86</v>
      </c>
      <c r="H57" s="56"/>
      <c r="I57" s="56">
        <v>67</v>
      </c>
      <c r="J57" s="56"/>
      <c r="K57" s="56">
        <v>58</v>
      </c>
      <c r="L57" s="56"/>
      <c r="M57" s="56">
        <v>70</v>
      </c>
      <c r="N57" s="56"/>
      <c r="O57" s="56">
        <v>99</v>
      </c>
      <c r="P57" s="56"/>
      <c r="Q57" s="56">
        <v>20</v>
      </c>
      <c r="R57" s="56"/>
      <c r="S57" s="56">
        <v>52</v>
      </c>
      <c r="T57" s="56"/>
      <c r="U57" s="29">
        <f>SUM(C57:T57)</f>
        <v>507</v>
      </c>
    </row>
    <row r="58" spans="1:21" s="27" customFormat="1" x14ac:dyDescent="0.25">
      <c r="A58" s="28" t="s">
        <v>36</v>
      </c>
      <c r="B58" s="28" t="s">
        <v>17</v>
      </c>
      <c r="C58" s="56">
        <v>0</v>
      </c>
      <c r="D58" s="56"/>
      <c r="E58" s="56">
        <f>30-30</f>
        <v>0</v>
      </c>
      <c r="F58" s="56"/>
      <c r="G58" s="56">
        <f>68-68</f>
        <v>0</v>
      </c>
      <c r="H58" s="56"/>
      <c r="I58" s="56">
        <f>189-87</f>
        <v>102</v>
      </c>
      <c r="J58" s="56"/>
      <c r="K58" s="56">
        <f>68-49+39</f>
        <v>58</v>
      </c>
      <c r="L58" s="56"/>
      <c r="M58" s="56">
        <v>100</v>
      </c>
      <c r="N58" s="56"/>
      <c r="O58" s="56">
        <v>72</v>
      </c>
      <c r="P58" s="56"/>
      <c r="Q58" s="56">
        <v>61</v>
      </c>
      <c r="R58" s="56"/>
      <c r="S58" s="56">
        <v>51</v>
      </c>
      <c r="T58" s="56"/>
      <c r="U58" s="29">
        <f t="shared" ref="U58:U80" si="2">SUM(C58:T58)</f>
        <v>444</v>
      </c>
    </row>
    <row r="59" spans="1:21" s="27" customFormat="1" x14ac:dyDescent="0.25">
      <c r="A59" s="28" t="s">
        <v>36</v>
      </c>
      <c r="B59" s="28" t="s">
        <v>26</v>
      </c>
      <c r="C59" s="56">
        <v>0</v>
      </c>
      <c r="D59" s="56"/>
      <c r="E59" s="56">
        <v>0</v>
      </c>
      <c r="F59" s="56"/>
      <c r="G59" s="56">
        <v>17</v>
      </c>
      <c r="H59" s="56"/>
      <c r="I59" s="56">
        <v>18</v>
      </c>
      <c r="J59" s="56"/>
      <c r="K59" s="56">
        <v>0</v>
      </c>
      <c r="L59" s="56"/>
      <c r="M59" s="56">
        <v>0</v>
      </c>
      <c r="N59" s="56"/>
      <c r="O59" s="56">
        <v>0</v>
      </c>
      <c r="P59" s="56"/>
      <c r="Q59" s="56">
        <v>0</v>
      </c>
      <c r="R59" s="56"/>
      <c r="S59" s="56">
        <v>0</v>
      </c>
      <c r="T59" s="56"/>
      <c r="U59" s="29">
        <f t="shared" si="2"/>
        <v>35</v>
      </c>
    </row>
    <row r="60" spans="1:21" s="27" customFormat="1" x14ac:dyDescent="0.25">
      <c r="A60" s="28" t="s">
        <v>36</v>
      </c>
      <c r="B60" s="28" t="s">
        <v>46</v>
      </c>
      <c r="C60" s="61">
        <v>0</v>
      </c>
      <c r="D60" s="62"/>
      <c r="E60" s="61">
        <v>0</v>
      </c>
      <c r="F60" s="62"/>
      <c r="G60" s="61">
        <v>0</v>
      </c>
      <c r="H60" s="62"/>
      <c r="I60" s="61">
        <v>32</v>
      </c>
      <c r="J60" s="62"/>
      <c r="K60" s="61">
        <v>0</v>
      </c>
      <c r="L60" s="62"/>
      <c r="M60" s="61">
        <v>0</v>
      </c>
      <c r="N60" s="62"/>
      <c r="O60" s="61">
        <v>19</v>
      </c>
      <c r="P60" s="62"/>
      <c r="Q60" s="61">
        <v>7</v>
      </c>
      <c r="R60" s="62"/>
      <c r="S60" s="61">
        <v>35</v>
      </c>
      <c r="T60" s="62"/>
      <c r="U60" s="29">
        <f t="shared" si="2"/>
        <v>93</v>
      </c>
    </row>
    <row r="61" spans="1:21" s="27" customFormat="1" x14ac:dyDescent="0.25">
      <c r="A61" s="28" t="s">
        <v>36</v>
      </c>
      <c r="B61" s="28" t="s">
        <v>12</v>
      </c>
      <c r="C61" s="61">
        <v>0</v>
      </c>
      <c r="D61" s="62"/>
      <c r="E61" s="61">
        <v>0</v>
      </c>
      <c r="F61" s="62"/>
      <c r="G61" s="61">
        <v>0</v>
      </c>
      <c r="H61" s="62"/>
      <c r="I61" s="61">
        <v>0</v>
      </c>
      <c r="J61" s="62"/>
      <c r="K61" s="61">
        <v>28</v>
      </c>
      <c r="L61" s="62"/>
      <c r="M61" s="61">
        <v>0</v>
      </c>
      <c r="N61" s="62"/>
      <c r="O61" s="61">
        <v>0</v>
      </c>
      <c r="P61" s="62"/>
      <c r="Q61" s="61">
        <v>0</v>
      </c>
      <c r="R61" s="62"/>
      <c r="S61" s="61">
        <v>0</v>
      </c>
      <c r="T61" s="62"/>
      <c r="U61" s="29">
        <f>SUM(C61:T61)</f>
        <v>28</v>
      </c>
    </row>
    <row r="62" spans="1:21" s="27" customFormat="1" x14ac:dyDescent="0.25">
      <c r="A62" s="28" t="s">
        <v>64</v>
      </c>
      <c r="B62" s="28" t="s">
        <v>33</v>
      </c>
      <c r="C62" s="56">
        <v>0</v>
      </c>
      <c r="D62" s="56"/>
      <c r="E62" s="56">
        <v>0</v>
      </c>
      <c r="F62" s="56"/>
      <c r="G62" s="56">
        <v>0</v>
      </c>
      <c r="H62" s="56"/>
      <c r="I62" s="56">
        <v>4</v>
      </c>
      <c r="J62" s="56"/>
      <c r="K62" s="56">
        <v>9</v>
      </c>
      <c r="L62" s="56"/>
      <c r="M62" s="56">
        <v>0</v>
      </c>
      <c r="N62" s="56"/>
      <c r="O62" s="56">
        <v>4</v>
      </c>
      <c r="P62" s="56"/>
      <c r="Q62" s="56">
        <v>0</v>
      </c>
      <c r="R62" s="56"/>
      <c r="S62" s="56">
        <v>15</v>
      </c>
      <c r="T62" s="56"/>
      <c r="U62" s="29">
        <f t="shared" si="2"/>
        <v>32</v>
      </c>
    </row>
    <row r="63" spans="1:21" s="27" customFormat="1" x14ac:dyDescent="0.25">
      <c r="A63" s="28" t="s">
        <v>51</v>
      </c>
      <c r="B63" s="28" t="s">
        <v>20</v>
      </c>
      <c r="C63" s="61">
        <v>0</v>
      </c>
      <c r="D63" s="62"/>
      <c r="E63" s="61">
        <v>0</v>
      </c>
      <c r="F63" s="62"/>
      <c r="G63" s="61">
        <v>0</v>
      </c>
      <c r="H63" s="62"/>
      <c r="I63" s="61">
        <v>0</v>
      </c>
      <c r="J63" s="62"/>
      <c r="K63" s="56">
        <v>0</v>
      </c>
      <c r="L63" s="56"/>
      <c r="M63" s="61">
        <v>25</v>
      </c>
      <c r="N63" s="62"/>
      <c r="O63" s="61">
        <v>0</v>
      </c>
      <c r="P63" s="62"/>
      <c r="Q63" s="61">
        <v>0</v>
      </c>
      <c r="R63" s="62"/>
      <c r="S63" s="56">
        <v>0</v>
      </c>
      <c r="T63" s="56"/>
      <c r="U63" s="29">
        <v>25</v>
      </c>
    </row>
    <row r="64" spans="1:21" s="27" customFormat="1" x14ac:dyDescent="0.25">
      <c r="A64" s="28" t="s">
        <v>51</v>
      </c>
      <c r="B64" s="28" t="s">
        <v>53</v>
      </c>
      <c r="C64" s="56">
        <v>0</v>
      </c>
      <c r="D64" s="56"/>
      <c r="E64" s="56">
        <v>4</v>
      </c>
      <c r="F64" s="56"/>
      <c r="G64" s="56">
        <v>1</v>
      </c>
      <c r="H64" s="56"/>
      <c r="I64" s="56">
        <v>38</v>
      </c>
      <c r="J64" s="56"/>
      <c r="K64" s="56">
        <v>10</v>
      </c>
      <c r="L64" s="56"/>
      <c r="M64" s="56">
        <v>4</v>
      </c>
      <c r="N64" s="56"/>
      <c r="O64" s="56">
        <v>11</v>
      </c>
      <c r="P64" s="56"/>
      <c r="Q64" s="56">
        <v>0</v>
      </c>
      <c r="R64" s="56"/>
      <c r="S64" s="56">
        <v>13</v>
      </c>
      <c r="T64" s="56"/>
      <c r="U64" s="29">
        <f t="shared" si="2"/>
        <v>81</v>
      </c>
    </row>
    <row r="65" spans="1:21" s="27" customFormat="1" x14ac:dyDescent="0.25">
      <c r="A65" s="28" t="s">
        <v>51</v>
      </c>
      <c r="B65" s="28" t="s">
        <v>38</v>
      </c>
      <c r="C65" s="56">
        <v>0</v>
      </c>
      <c r="D65" s="56"/>
      <c r="E65" s="56">
        <f>15-2</f>
        <v>13</v>
      </c>
      <c r="F65" s="56"/>
      <c r="G65" s="56">
        <f>2-2</f>
        <v>0</v>
      </c>
      <c r="H65" s="56"/>
      <c r="I65" s="56">
        <f>15-8</f>
        <v>7</v>
      </c>
      <c r="J65" s="56"/>
      <c r="K65" s="56">
        <f>13-6</f>
        <v>7</v>
      </c>
      <c r="L65" s="56"/>
      <c r="M65" s="56">
        <v>7</v>
      </c>
      <c r="N65" s="56"/>
      <c r="O65" s="56">
        <f>23-2</f>
        <v>21</v>
      </c>
      <c r="P65" s="56"/>
      <c r="Q65" s="56">
        <v>0</v>
      </c>
      <c r="R65" s="56"/>
      <c r="S65" s="56">
        <f>4-4</f>
        <v>0</v>
      </c>
      <c r="T65" s="56"/>
      <c r="U65" s="29">
        <f t="shared" si="2"/>
        <v>55</v>
      </c>
    </row>
    <row r="66" spans="1:21" s="27" customFormat="1" x14ac:dyDescent="0.25">
      <c r="A66" s="28" t="s">
        <v>51</v>
      </c>
      <c r="B66" s="28" t="s">
        <v>14</v>
      </c>
      <c r="C66" s="56">
        <v>0</v>
      </c>
      <c r="D66" s="56"/>
      <c r="E66" s="56">
        <v>8</v>
      </c>
      <c r="F66" s="56"/>
      <c r="G66" s="56">
        <v>6</v>
      </c>
      <c r="H66" s="56"/>
      <c r="I66" s="56">
        <v>7</v>
      </c>
      <c r="J66" s="56"/>
      <c r="K66" s="56">
        <v>1</v>
      </c>
      <c r="L66" s="56"/>
      <c r="M66" s="56">
        <v>4</v>
      </c>
      <c r="N66" s="56"/>
      <c r="O66" s="56">
        <v>4</v>
      </c>
      <c r="P66" s="56"/>
      <c r="Q66" s="56">
        <v>0</v>
      </c>
      <c r="R66" s="56"/>
      <c r="S66" s="56">
        <v>0</v>
      </c>
      <c r="T66" s="56"/>
      <c r="U66" s="29">
        <f t="shared" si="2"/>
        <v>30</v>
      </c>
    </row>
    <row r="67" spans="1:21" s="27" customFormat="1" ht="15" customHeight="1" x14ac:dyDescent="0.25">
      <c r="A67" s="28" t="s">
        <v>67</v>
      </c>
      <c r="B67" s="28" t="s">
        <v>19</v>
      </c>
      <c r="C67" s="56">
        <v>0</v>
      </c>
      <c r="D67" s="56"/>
      <c r="E67" s="56">
        <v>1</v>
      </c>
      <c r="F67" s="56"/>
      <c r="G67" s="56">
        <v>1</v>
      </c>
      <c r="H67" s="56"/>
      <c r="I67" s="56">
        <v>56</v>
      </c>
      <c r="J67" s="56"/>
      <c r="K67" s="56">
        <v>47</v>
      </c>
      <c r="L67" s="56"/>
      <c r="M67" s="56">
        <v>42</v>
      </c>
      <c r="N67" s="56"/>
      <c r="O67" s="56">
        <v>32</v>
      </c>
      <c r="P67" s="56"/>
      <c r="Q67" s="56">
        <v>2</v>
      </c>
      <c r="R67" s="56"/>
      <c r="S67" s="56">
        <v>1</v>
      </c>
      <c r="T67" s="56"/>
      <c r="U67" s="29">
        <f t="shared" si="2"/>
        <v>182</v>
      </c>
    </row>
    <row r="68" spans="1:21" s="27" customFormat="1" x14ac:dyDescent="0.25">
      <c r="A68" s="28" t="s">
        <v>67</v>
      </c>
      <c r="B68" s="28" t="s">
        <v>68</v>
      </c>
      <c r="C68" s="56">
        <v>0</v>
      </c>
      <c r="D68" s="56"/>
      <c r="E68" s="56">
        <v>52</v>
      </c>
      <c r="F68" s="56"/>
      <c r="G68" s="56">
        <v>56</v>
      </c>
      <c r="H68" s="56"/>
      <c r="I68" s="56">
        <v>171</v>
      </c>
      <c r="J68" s="56"/>
      <c r="K68" s="56">
        <v>133</v>
      </c>
      <c r="L68" s="56"/>
      <c r="M68" s="56">
        <v>139</v>
      </c>
      <c r="N68" s="56"/>
      <c r="O68" s="56">
        <v>119</v>
      </c>
      <c r="P68" s="56"/>
      <c r="Q68" s="56">
        <v>26</v>
      </c>
      <c r="R68" s="56"/>
      <c r="S68" s="56">
        <v>65</v>
      </c>
      <c r="T68" s="56"/>
      <c r="U68" s="29">
        <f t="shared" si="2"/>
        <v>761</v>
      </c>
    </row>
    <row r="69" spans="1:21" s="27" customFormat="1" ht="15" customHeight="1" x14ac:dyDescent="0.25">
      <c r="A69" s="28" t="s">
        <v>67</v>
      </c>
      <c r="B69" s="28" t="s">
        <v>14</v>
      </c>
      <c r="C69" s="56">
        <v>0</v>
      </c>
      <c r="D69" s="56"/>
      <c r="E69" s="56">
        <v>33</v>
      </c>
      <c r="F69" s="56"/>
      <c r="G69" s="56">
        <v>35</v>
      </c>
      <c r="H69" s="56"/>
      <c r="I69" s="56">
        <f>106</f>
        <v>106</v>
      </c>
      <c r="J69" s="56"/>
      <c r="K69" s="56">
        <f>88</f>
        <v>88</v>
      </c>
      <c r="L69" s="56"/>
      <c r="M69" s="56">
        <v>55</v>
      </c>
      <c r="N69" s="56"/>
      <c r="O69" s="56">
        <v>94</v>
      </c>
      <c r="P69" s="56"/>
      <c r="Q69" s="56">
        <v>7</v>
      </c>
      <c r="R69" s="56"/>
      <c r="S69" s="56">
        <v>50</v>
      </c>
      <c r="T69" s="56"/>
      <c r="U69" s="29">
        <f t="shared" si="2"/>
        <v>468</v>
      </c>
    </row>
    <row r="70" spans="1:21" s="27" customFormat="1" x14ac:dyDescent="0.25">
      <c r="A70" s="28" t="s">
        <v>73</v>
      </c>
      <c r="B70" s="28" t="s">
        <v>50</v>
      </c>
      <c r="C70" s="56">
        <v>0</v>
      </c>
      <c r="D70" s="56"/>
      <c r="E70" s="56">
        <v>32</v>
      </c>
      <c r="F70" s="56"/>
      <c r="G70" s="56">
        <v>58</v>
      </c>
      <c r="H70" s="56"/>
      <c r="I70" s="56">
        <v>71</v>
      </c>
      <c r="J70" s="56"/>
      <c r="K70" s="56">
        <v>82</v>
      </c>
      <c r="L70" s="56"/>
      <c r="M70" s="56">
        <v>76</v>
      </c>
      <c r="N70" s="56"/>
      <c r="O70" s="56">
        <v>77</v>
      </c>
      <c r="P70" s="56"/>
      <c r="Q70" s="56">
        <v>37</v>
      </c>
      <c r="R70" s="56"/>
      <c r="S70" s="56">
        <v>15</v>
      </c>
      <c r="T70" s="56"/>
      <c r="U70" s="29">
        <f t="shared" si="2"/>
        <v>448</v>
      </c>
    </row>
    <row r="71" spans="1:21" s="27" customFormat="1" x14ac:dyDescent="0.25">
      <c r="A71" s="28" t="s">
        <v>75</v>
      </c>
      <c r="B71" s="28" t="s">
        <v>76</v>
      </c>
      <c r="C71" s="56">
        <v>7</v>
      </c>
      <c r="D71" s="56"/>
      <c r="E71" s="56">
        <v>12</v>
      </c>
      <c r="F71" s="56"/>
      <c r="G71" s="56">
        <v>11</v>
      </c>
      <c r="H71" s="56"/>
      <c r="I71" s="56">
        <v>6</v>
      </c>
      <c r="J71" s="56"/>
      <c r="K71" s="56">
        <v>11</v>
      </c>
      <c r="L71" s="56"/>
      <c r="M71" s="56">
        <v>11</v>
      </c>
      <c r="N71" s="56"/>
      <c r="O71" s="56">
        <v>17</v>
      </c>
      <c r="P71" s="56"/>
      <c r="Q71" s="56">
        <v>7</v>
      </c>
      <c r="R71" s="56"/>
      <c r="S71" s="56">
        <v>8</v>
      </c>
      <c r="T71" s="56"/>
      <c r="U71" s="29">
        <f t="shared" si="2"/>
        <v>90</v>
      </c>
    </row>
    <row r="72" spans="1:21" s="27" customFormat="1" x14ac:dyDescent="0.25">
      <c r="A72" s="28" t="s">
        <v>126</v>
      </c>
      <c r="B72" s="28" t="s">
        <v>37</v>
      </c>
      <c r="C72" s="56">
        <v>0</v>
      </c>
      <c r="D72" s="56"/>
      <c r="E72" s="56">
        <v>0</v>
      </c>
      <c r="F72" s="56"/>
      <c r="G72" s="56">
        <v>0</v>
      </c>
      <c r="H72" s="56"/>
      <c r="I72" s="56">
        <v>0</v>
      </c>
      <c r="J72" s="56"/>
      <c r="K72" s="56">
        <v>72</v>
      </c>
      <c r="L72" s="56"/>
      <c r="M72" s="56"/>
      <c r="N72" s="56"/>
      <c r="O72" s="56">
        <v>70</v>
      </c>
      <c r="P72" s="56"/>
      <c r="Q72" s="56">
        <v>70</v>
      </c>
      <c r="R72" s="56"/>
      <c r="S72" s="56">
        <v>0</v>
      </c>
      <c r="T72" s="56"/>
      <c r="U72" s="29">
        <f>SUM(C72:T72)</f>
        <v>212</v>
      </c>
    </row>
    <row r="73" spans="1:21" s="27" customFormat="1" x14ac:dyDescent="0.25">
      <c r="A73" s="28" t="s">
        <v>61</v>
      </c>
      <c r="B73" s="28" t="s">
        <v>69</v>
      </c>
      <c r="C73" s="56">
        <v>0</v>
      </c>
      <c r="D73" s="56"/>
      <c r="E73" s="56">
        <v>0</v>
      </c>
      <c r="F73" s="56"/>
      <c r="G73" s="56">
        <v>0</v>
      </c>
      <c r="H73" s="56"/>
      <c r="I73" s="56">
        <v>0</v>
      </c>
      <c r="J73" s="56"/>
      <c r="K73" s="56">
        <v>0</v>
      </c>
      <c r="L73" s="56"/>
      <c r="M73" s="56">
        <v>0</v>
      </c>
      <c r="N73" s="56"/>
      <c r="O73" s="56">
        <v>21</v>
      </c>
      <c r="P73" s="56"/>
      <c r="Q73" s="56">
        <v>21</v>
      </c>
      <c r="R73" s="56"/>
      <c r="S73" s="56">
        <v>0</v>
      </c>
      <c r="T73" s="56"/>
      <c r="U73" s="29">
        <f t="shared" si="2"/>
        <v>42</v>
      </c>
    </row>
    <row r="74" spans="1:21" s="27" customFormat="1" x14ac:dyDescent="0.25">
      <c r="A74" s="28" t="s">
        <v>55</v>
      </c>
      <c r="B74" s="28" t="s">
        <v>56</v>
      </c>
      <c r="C74" s="56">
        <v>0</v>
      </c>
      <c r="D74" s="56"/>
      <c r="E74" s="56">
        <v>0</v>
      </c>
      <c r="F74" s="56"/>
      <c r="G74" s="56">
        <v>0</v>
      </c>
      <c r="H74" s="56"/>
      <c r="I74" s="56">
        <v>25</v>
      </c>
      <c r="J74" s="56"/>
      <c r="K74" s="56">
        <v>10</v>
      </c>
      <c r="L74" s="56"/>
      <c r="M74" s="56">
        <v>7</v>
      </c>
      <c r="N74" s="56"/>
      <c r="O74" s="56">
        <v>7</v>
      </c>
      <c r="P74" s="56"/>
      <c r="Q74" s="56">
        <v>0</v>
      </c>
      <c r="R74" s="56"/>
      <c r="S74" s="56">
        <v>0</v>
      </c>
      <c r="T74" s="56"/>
      <c r="U74" s="29">
        <f>SUM(C74:T74)</f>
        <v>49</v>
      </c>
    </row>
    <row r="75" spans="1:21" s="27" customFormat="1" x14ac:dyDescent="0.25">
      <c r="A75" s="28" t="s">
        <v>49</v>
      </c>
      <c r="B75" s="28" t="s">
        <v>56</v>
      </c>
      <c r="C75" s="56">
        <v>0</v>
      </c>
      <c r="D75" s="56"/>
      <c r="E75" s="56">
        <v>0</v>
      </c>
      <c r="F75" s="56"/>
      <c r="G75" s="56">
        <v>0</v>
      </c>
      <c r="H75" s="56"/>
      <c r="I75" s="56">
        <v>50</v>
      </c>
      <c r="J75" s="56"/>
      <c r="K75" s="56">
        <v>40</v>
      </c>
      <c r="L75" s="56"/>
      <c r="M75" s="56">
        <v>43</v>
      </c>
      <c r="N75" s="56"/>
      <c r="O75" s="56">
        <v>87</v>
      </c>
      <c r="P75" s="56"/>
      <c r="Q75" s="56">
        <v>1</v>
      </c>
      <c r="R75" s="56"/>
      <c r="S75" s="56">
        <v>0</v>
      </c>
      <c r="T75" s="56"/>
      <c r="U75" s="29">
        <f t="shared" si="2"/>
        <v>221</v>
      </c>
    </row>
    <row r="76" spans="1:21" s="27" customFormat="1" x14ac:dyDescent="0.25">
      <c r="A76" s="28" t="s">
        <v>124</v>
      </c>
      <c r="B76" s="28" t="s">
        <v>125</v>
      </c>
      <c r="C76" s="56">
        <v>0</v>
      </c>
      <c r="D76" s="56"/>
      <c r="E76" s="56">
        <v>0</v>
      </c>
      <c r="F76" s="56"/>
      <c r="G76" s="56">
        <v>0</v>
      </c>
      <c r="H76" s="56"/>
      <c r="I76" s="56">
        <v>0</v>
      </c>
      <c r="J76" s="56"/>
      <c r="K76" s="56">
        <v>0</v>
      </c>
      <c r="L76" s="56"/>
      <c r="M76" s="56">
        <v>0</v>
      </c>
      <c r="N76" s="56"/>
      <c r="O76" s="56">
        <v>25</v>
      </c>
      <c r="P76" s="56"/>
      <c r="Q76" s="56">
        <v>25</v>
      </c>
      <c r="R76" s="56"/>
      <c r="S76" s="56">
        <v>24</v>
      </c>
      <c r="T76" s="56"/>
      <c r="U76" s="29">
        <f>SUM(C76:T76)</f>
        <v>74</v>
      </c>
    </row>
    <row r="77" spans="1:21" s="27" customFormat="1" x14ac:dyDescent="0.25">
      <c r="A77" s="28" t="s">
        <v>28</v>
      </c>
      <c r="B77" s="28" t="s">
        <v>39</v>
      </c>
      <c r="C77" s="56">
        <v>46</v>
      </c>
      <c r="D77" s="56"/>
      <c r="E77" s="56">
        <v>55</v>
      </c>
      <c r="F77" s="56"/>
      <c r="G77" s="56">
        <v>128</v>
      </c>
      <c r="H77" s="56"/>
      <c r="I77" s="56">
        <v>63</v>
      </c>
      <c r="J77" s="56"/>
      <c r="K77" s="56">
        <v>61</v>
      </c>
      <c r="L77" s="56"/>
      <c r="M77" s="56">
        <v>36</v>
      </c>
      <c r="N77" s="56"/>
      <c r="O77" s="56">
        <v>76</v>
      </c>
      <c r="P77" s="56"/>
      <c r="Q77" s="56">
        <v>0</v>
      </c>
      <c r="R77" s="56"/>
      <c r="S77" s="56">
        <v>0</v>
      </c>
      <c r="T77" s="56"/>
      <c r="U77" s="29">
        <f>SUM(C77:T77)</f>
        <v>465</v>
      </c>
    </row>
    <row r="78" spans="1:21" s="27" customFormat="1" x14ac:dyDescent="0.25">
      <c r="A78" s="28" t="s">
        <v>28</v>
      </c>
      <c r="B78" s="28" t="s">
        <v>16</v>
      </c>
      <c r="C78" s="56">
        <v>80</v>
      </c>
      <c r="D78" s="56"/>
      <c r="E78" s="56">
        <v>151</v>
      </c>
      <c r="F78" s="56"/>
      <c r="G78" s="56">
        <v>238</v>
      </c>
      <c r="H78" s="56"/>
      <c r="I78" s="56">
        <v>155</v>
      </c>
      <c r="J78" s="56"/>
      <c r="K78" s="56">
        <v>162</v>
      </c>
      <c r="L78" s="56"/>
      <c r="M78" s="56">
        <v>90</v>
      </c>
      <c r="N78" s="56"/>
      <c r="O78" s="56">
        <v>84</v>
      </c>
      <c r="P78" s="56"/>
      <c r="Q78" s="56">
        <v>0</v>
      </c>
      <c r="R78" s="56"/>
      <c r="S78" s="56">
        <v>0</v>
      </c>
      <c r="T78" s="56"/>
      <c r="U78" s="29">
        <f>SUM(C78:T78)</f>
        <v>960</v>
      </c>
    </row>
    <row r="79" spans="1:21" s="27" customFormat="1" x14ac:dyDescent="0.25">
      <c r="A79" s="28" t="s">
        <v>28</v>
      </c>
      <c r="B79" s="28" t="s">
        <v>39</v>
      </c>
      <c r="C79" s="56">
        <v>46</v>
      </c>
      <c r="D79" s="56"/>
      <c r="E79" s="56">
        <v>55</v>
      </c>
      <c r="F79" s="56"/>
      <c r="G79" s="56">
        <v>128</v>
      </c>
      <c r="H79" s="56"/>
      <c r="I79" s="56">
        <v>63</v>
      </c>
      <c r="J79" s="56"/>
      <c r="K79" s="56">
        <v>61</v>
      </c>
      <c r="L79" s="56"/>
      <c r="M79" s="56">
        <v>36</v>
      </c>
      <c r="N79" s="56"/>
      <c r="O79" s="56">
        <v>76</v>
      </c>
      <c r="P79" s="56"/>
      <c r="Q79" s="56">
        <v>0</v>
      </c>
      <c r="R79" s="56"/>
      <c r="S79" s="56">
        <v>0</v>
      </c>
      <c r="T79" s="56"/>
      <c r="U79" s="29">
        <f t="shared" si="2"/>
        <v>465</v>
      </c>
    </row>
    <row r="80" spans="1:21" s="27" customFormat="1" x14ac:dyDescent="0.25">
      <c r="A80" s="28" t="s">
        <v>28</v>
      </c>
      <c r="B80" s="28" t="s">
        <v>16</v>
      </c>
      <c r="C80" s="56">
        <v>80</v>
      </c>
      <c r="D80" s="56"/>
      <c r="E80" s="56">
        <v>151</v>
      </c>
      <c r="F80" s="56"/>
      <c r="G80" s="56">
        <v>238</v>
      </c>
      <c r="H80" s="56"/>
      <c r="I80" s="56">
        <v>155</v>
      </c>
      <c r="J80" s="56"/>
      <c r="K80" s="56">
        <v>162</v>
      </c>
      <c r="L80" s="56"/>
      <c r="M80" s="56">
        <v>90</v>
      </c>
      <c r="N80" s="56"/>
      <c r="O80" s="56">
        <v>84</v>
      </c>
      <c r="P80" s="56"/>
      <c r="Q80" s="56">
        <v>0</v>
      </c>
      <c r="R80" s="56"/>
      <c r="S80" s="56">
        <v>0</v>
      </c>
      <c r="T80" s="56"/>
      <c r="U80" s="29">
        <f t="shared" si="2"/>
        <v>960</v>
      </c>
    </row>
    <row r="81" spans="1:21" x14ac:dyDescent="0.25">
      <c r="A81" s="17"/>
      <c r="B81" s="18"/>
      <c r="C81" s="59">
        <f>SUM(C24:D80)</f>
        <v>259</v>
      </c>
      <c r="D81" s="60"/>
      <c r="E81" s="59">
        <f>SUM(E24:F80)</f>
        <v>1018</v>
      </c>
      <c r="F81" s="60"/>
      <c r="G81" s="59">
        <f>SUM(G24:H80)</f>
        <v>1471</v>
      </c>
      <c r="H81" s="60"/>
      <c r="I81" s="59">
        <f>SUM(I24:J80)</f>
        <v>2177</v>
      </c>
      <c r="J81" s="60"/>
      <c r="K81" s="59">
        <f>SUM(K24:L80)</f>
        <v>1987</v>
      </c>
      <c r="L81" s="60"/>
      <c r="M81" s="59">
        <f>SUM(M24:N80)</f>
        <v>1636</v>
      </c>
      <c r="N81" s="60"/>
      <c r="O81" s="59">
        <f>SUM(O24:P80)</f>
        <v>1963</v>
      </c>
      <c r="P81" s="60"/>
      <c r="Q81" s="59">
        <f>SUM(Q24:R80)</f>
        <v>809</v>
      </c>
      <c r="R81" s="60"/>
      <c r="S81" s="59">
        <f>SUM(S24:T80)</f>
        <v>642</v>
      </c>
      <c r="T81" s="60"/>
      <c r="U81" s="9">
        <f>SUM(U24:U80)</f>
        <v>11962</v>
      </c>
    </row>
    <row r="82" spans="1:21" x14ac:dyDescent="0.25">
      <c r="A82" s="35" t="s">
        <v>99</v>
      </c>
      <c r="B82" s="3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1" x14ac:dyDescent="0.25">
      <c r="A83" s="54" t="s">
        <v>0</v>
      </c>
      <c r="B83" s="54" t="s">
        <v>1</v>
      </c>
      <c r="C83" s="57" t="s">
        <v>21</v>
      </c>
      <c r="D83" s="57"/>
      <c r="E83" s="57" t="s">
        <v>22</v>
      </c>
      <c r="F83" s="57"/>
      <c r="G83" s="57" t="s">
        <v>23</v>
      </c>
      <c r="H83" s="57"/>
      <c r="I83" s="57" t="s">
        <v>24</v>
      </c>
      <c r="J83" s="57"/>
      <c r="K83" s="58" t="s">
        <v>94</v>
      </c>
      <c r="L83" s="64"/>
      <c r="M83" s="1"/>
      <c r="N83" s="1"/>
      <c r="O83" s="1"/>
      <c r="P83" s="1"/>
      <c r="Q83" s="1"/>
      <c r="R83" s="1"/>
      <c r="S83" s="1"/>
      <c r="T83" s="1"/>
    </row>
    <row r="84" spans="1:21" x14ac:dyDescent="0.25">
      <c r="A84" s="19" t="s">
        <v>25</v>
      </c>
      <c r="B84" s="19" t="s">
        <v>26</v>
      </c>
      <c r="C84" s="55">
        <v>5</v>
      </c>
      <c r="D84" s="55"/>
      <c r="E84" s="55">
        <v>64</v>
      </c>
      <c r="F84" s="55"/>
      <c r="G84" s="55">
        <v>37</v>
      </c>
      <c r="H84" s="55"/>
      <c r="I84" s="55">
        <v>0</v>
      </c>
      <c r="J84" s="55"/>
      <c r="K84" s="63">
        <f>SUM(C84:J84)</f>
        <v>106</v>
      </c>
      <c r="L84" s="63"/>
      <c r="M84" s="1"/>
      <c r="N84" s="1"/>
      <c r="O84" s="1"/>
      <c r="P84" s="1"/>
      <c r="Q84" s="1"/>
      <c r="R84" s="1"/>
      <c r="S84" s="1"/>
      <c r="T84" s="1"/>
    </row>
    <row r="85" spans="1:21" x14ac:dyDescent="0.25">
      <c r="A85" s="19" t="s">
        <v>25</v>
      </c>
      <c r="B85" s="19" t="s">
        <v>27</v>
      </c>
      <c r="C85" s="55">
        <v>0</v>
      </c>
      <c r="D85" s="55"/>
      <c r="E85" s="55">
        <v>32</v>
      </c>
      <c r="F85" s="55"/>
      <c r="G85" s="55">
        <v>3</v>
      </c>
      <c r="H85" s="55"/>
      <c r="I85" s="55">
        <v>0</v>
      </c>
      <c r="J85" s="55"/>
      <c r="K85" s="63">
        <f>SUM(C85:J85)</f>
        <v>35</v>
      </c>
      <c r="L85" s="63"/>
      <c r="M85" s="1"/>
      <c r="N85" s="1"/>
      <c r="O85" s="1"/>
      <c r="P85" s="1"/>
      <c r="Q85" s="1"/>
      <c r="R85" s="1"/>
      <c r="S85" s="1"/>
      <c r="T85" s="1"/>
    </row>
    <row r="86" spans="1:21" x14ac:dyDescent="0.25">
      <c r="A86" s="19" t="s">
        <v>81</v>
      </c>
      <c r="B86" s="19" t="s">
        <v>20</v>
      </c>
      <c r="C86" s="55">
        <v>19</v>
      </c>
      <c r="D86" s="55"/>
      <c r="E86" s="55">
        <v>5</v>
      </c>
      <c r="F86" s="55"/>
      <c r="G86" s="55">
        <v>16</v>
      </c>
      <c r="H86" s="55"/>
      <c r="I86" s="55">
        <v>8</v>
      </c>
      <c r="J86" s="55"/>
      <c r="K86" s="63">
        <f>SUM(C86:J86)</f>
        <v>48</v>
      </c>
      <c r="L86" s="63"/>
      <c r="M86" s="1"/>
      <c r="N86" s="1"/>
      <c r="O86" s="1"/>
      <c r="P86" s="1"/>
      <c r="Q86" s="1"/>
      <c r="R86" s="1"/>
      <c r="S86" s="1"/>
      <c r="T86" s="1"/>
    </row>
    <row r="87" spans="1:21" x14ac:dyDescent="0.25">
      <c r="A87" s="19" t="s">
        <v>81</v>
      </c>
      <c r="B87" s="19" t="s">
        <v>71</v>
      </c>
      <c r="C87" s="55">
        <v>7</v>
      </c>
      <c r="D87" s="55"/>
      <c r="E87" s="55">
        <v>1</v>
      </c>
      <c r="F87" s="55"/>
      <c r="G87" s="55">
        <v>45</v>
      </c>
      <c r="H87" s="55"/>
      <c r="I87" s="55">
        <v>0</v>
      </c>
      <c r="J87" s="55"/>
      <c r="K87" s="63">
        <f>SUM(C87:J87)</f>
        <v>53</v>
      </c>
      <c r="L87" s="63"/>
      <c r="M87" s="1"/>
      <c r="N87" s="1"/>
      <c r="O87" s="1"/>
      <c r="P87" s="1"/>
      <c r="Q87" s="1"/>
      <c r="R87" s="1"/>
      <c r="S87" s="1"/>
      <c r="T87" s="1"/>
    </row>
    <row r="88" spans="1:21" x14ac:dyDescent="0.25">
      <c r="A88" s="26"/>
      <c r="B88" s="26"/>
      <c r="C88" s="63">
        <f>SUM(C84:D87)</f>
        <v>31</v>
      </c>
      <c r="D88" s="63"/>
      <c r="E88" s="63">
        <f>SUM(E84:F87)</f>
        <v>102</v>
      </c>
      <c r="F88" s="63"/>
      <c r="G88" s="63">
        <f>SUM(G84:H87)</f>
        <v>101</v>
      </c>
      <c r="H88" s="63"/>
      <c r="I88" s="63">
        <f>SUM(I84:J87)</f>
        <v>8</v>
      </c>
      <c r="J88" s="63"/>
      <c r="K88" s="63">
        <f>SUM(K84:K87)</f>
        <v>242</v>
      </c>
      <c r="L88" s="63"/>
      <c r="M88" s="1"/>
      <c r="N88" s="1"/>
      <c r="O88" s="1"/>
      <c r="P88" s="1"/>
      <c r="Q88" s="1"/>
      <c r="R88" s="1"/>
      <c r="S88" s="1"/>
      <c r="T88" s="1"/>
    </row>
    <row r="89" spans="1:21" x14ac:dyDescent="0.25">
      <c r="A89" s="52" t="s">
        <v>98</v>
      </c>
      <c r="B89" s="5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1" x14ac:dyDescent="0.25">
      <c r="A90" s="3" t="s">
        <v>0</v>
      </c>
      <c r="B90" s="3" t="s">
        <v>1</v>
      </c>
      <c r="C90" s="57" t="s">
        <v>21</v>
      </c>
      <c r="D90" s="57"/>
      <c r="E90" s="57" t="s">
        <v>22</v>
      </c>
      <c r="F90" s="57"/>
      <c r="G90" s="57" t="s">
        <v>23</v>
      </c>
      <c r="H90" s="57"/>
      <c r="I90" s="57" t="s">
        <v>24</v>
      </c>
      <c r="J90" s="57"/>
      <c r="K90" s="58" t="s">
        <v>94</v>
      </c>
      <c r="L90" s="64"/>
      <c r="M90" s="1"/>
      <c r="N90" s="1"/>
      <c r="O90" s="1"/>
      <c r="P90" s="1"/>
      <c r="Q90" s="1"/>
      <c r="R90" s="1"/>
      <c r="S90" s="1"/>
      <c r="T90" s="1"/>
    </row>
    <row r="91" spans="1:21" x14ac:dyDescent="0.25">
      <c r="A91" s="4" t="s">
        <v>84</v>
      </c>
      <c r="B91" s="4" t="s">
        <v>91</v>
      </c>
      <c r="C91" s="55">
        <v>44</v>
      </c>
      <c r="D91" s="55"/>
      <c r="E91" s="55">
        <v>149</v>
      </c>
      <c r="F91" s="55"/>
      <c r="G91" s="55">
        <v>113</v>
      </c>
      <c r="H91" s="55"/>
      <c r="I91" s="55">
        <v>32</v>
      </c>
      <c r="J91" s="55"/>
      <c r="K91" s="59">
        <f>SUM(C91:J91)</f>
        <v>338</v>
      </c>
      <c r="L91" s="60"/>
      <c r="M91" s="1"/>
      <c r="N91" s="1"/>
      <c r="O91" s="1"/>
      <c r="P91" s="1"/>
      <c r="Q91" s="1"/>
      <c r="R91" s="1"/>
      <c r="S91" s="1"/>
      <c r="T91" s="1"/>
    </row>
    <row r="92" spans="1:21" x14ac:dyDescent="0.25">
      <c r="A92" s="4" t="s">
        <v>84</v>
      </c>
      <c r="B92" s="4" t="s">
        <v>85</v>
      </c>
      <c r="C92" s="55">
        <v>25</v>
      </c>
      <c r="D92" s="55"/>
      <c r="E92" s="55">
        <v>149</v>
      </c>
      <c r="F92" s="55"/>
      <c r="G92" s="55">
        <v>147</v>
      </c>
      <c r="H92" s="55"/>
      <c r="I92" s="55">
        <v>67</v>
      </c>
      <c r="J92" s="55"/>
      <c r="K92" s="59">
        <f>SUM(C92:J92)</f>
        <v>388</v>
      </c>
      <c r="L92" s="60"/>
      <c r="M92" s="1"/>
      <c r="N92" s="1"/>
      <c r="O92" s="1"/>
      <c r="P92" s="1"/>
      <c r="Q92" s="1"/>
      <c r="R92" s="1"/>
      <c r="S92" s="1"/>
      <c r="T92" s="1"/>
    </row>
    <row r="93" spans="1:21" x14ac:dyDescent="0.25">
      <c r="A93" s="4" t="s">
        <v>84</v>
      </c>
      <c r="B93" s="4" t="s">
        <v>45</v>
      </c>
      <c r="C93" s="55">
        <v>10</v>
      </c>
      <c r="D93" s="55"/>
      <c r="E93" s="55">
        <v>86</v>
      </c>
      <c r="F93" s="55"/>
      <c r="G93" s="55">
        <v>51</v>
      </c>
      <c r="H93" s="55"/>
      <c r="I93" s="55">
        <v>31</v>
      </c>
      <c r="J93" s="55"/>
      <c r="K93" s="59">
        <f>SUM(C93:J93)</f>
        <v>178</v>
      </c>
      <c r="L93" s="60"/>
      <c r="M93" s="1"/>
      <c r="N93" s="1"/>
      <c r="O93" s="1"/>
      <c r="P93" s="1"/>
      <c r="Q93" s="1"/>
      <c r="R93" s="1"/>
      <c r="S93" s="1"/>
      <c r="T93" s="1"/>
    </row>
    <row r="94" spans="1:21" x14ac:dyDescent="0.25">
      <c r="A94" s="4" t="s">
        <v>90</v>
      </c>
      <c r="B94" s="4" t="s">
        <v>20</v>
      </c>
      <c r="C94" s="55">
        <v>26</v>
      </c>
      <c r="D94" s="55"/>
      <c r="E94" s="55">
        <v>45</v>
      </c>
      <c r="F94" s="55"/>
      <c r="G94" s="55">
        <v>55</v>
      </c>
      <c r="H94" s="55"/>
      <c r="I94" s="55">
        <v>0</v>
      </c>
      <c r="J94" s="55"/>
      <c r="K94" s="59">
        <f>SUM(C94:J94)</f>
        <v>126</v>
      </c>
      <c r="L94" s="60"/>
      <c r="M94" s="1"/>
      <c r="N94" s="1"/>
      <c r="O94" s="1"/>
      <c r="P94" s="1"/>
      <c r="Q94" s="1"/>
      <c r="R94" s="1"/>
      <c r="S94" s="1"/>
      <c r="T94" s="1"/>
    </row>
    <row r="95" spans="1:21" x14ac:dyDescent="0.25">
      <c r="A95" s="17"/>
      <c r="B95" s="18"/>
      <c r="C95" s="63">
        <f>SUM(C91:D94)</f>
        <v>105</v>
      </c>
      <c r="D95" s="63"/>
      <c r="E95" s="63">
        <f>SUM(E91:F94)</f>
        <v>429</v>
      </c>
      <c r="F95" s="63"/>
      <c r="G95" s="63">
        <f>SUM(G91:H94)</f>
        <v>366</v>
      </c>
      <c r="H95" s="63"/>
      <c r="I95" s="63">
        <f>SUM(I91:J94)</f>
        <v>130</v>
      </c>
      <c r="J95" s="63"/>
      <c r="K95" s="59">
        <f>SUM(K91:L94)</f>
        <v>1030</v>
      </c>
      <c r="L95" s="60"/>
      <c r="M95" s="1"/>
      <c r="N95" s="1"/>
      <c r="O95" s="1"/>
      <c r="P95" s="1"/>
      <c r="Q95" s="1"/>
      <c r="R95" s="1"/>
      <c r="S95" s="1"/>
      <c r="T95" s="1"/>
    </row>
    <row r="96" spans="1:21" x14ac:dyDescent="0.25">
      <c r="A96" s="20"/>
      <c r="B96" s="20"/>
      <c r="C96" s="6"/>
      <c r="D96" s="6"/>
      <c r="E96" s="6"/>
      <c r="F96" s="6"/>
      <c r="G96" s="6"/>
      <c r="H96" s="6"/>
      <c r="I96" s="6"/>
      <c r="J96" s="6"/>
      <c r="K96" s="6"/>
      <c r="L96" s="6"/>
      <c r="M96" s="1"/>
      <c r="N96" s="1"/>
      <c r="O96" s="1"/>
      <c r="P96" s="1"/>
      <c r="Q96" s="1"/>
      <c r="R96" s="1"/>
      <c r="S96" s="1"/>
      <c r="T96" s="1"/>
    </row>
    <row r="97" spans="1:21" x14ac:dyDescent="0.25">
      <c r="A97" s="20"/>
      <c r="B97" s="2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5"/>
    </row>
    <row r="98" spans="1:21" x14ac:dyDescent="0.25">
      <c r="A98" s="7" t="s">
        <v>97</v>
      </c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1" x14ac:dyDescent="0.25">
      <c r="A99" s="54" t="s">
        <v>0</v>
      </c>
      <c r="B99" s="54" t="s">
        <v>1</v>
      </c>
      <c r="C99" s="57">
        <v>0</v>
      </c>
      <c r="D99" s="57"/>
      <c r="E99" s="57">
        <v>2</v>
      </c>
      <c r="F99" s="57"/>
      <c r="G99" s="57">
        <v>4</v>
      </c>
      <c r="H99" s="57"/>
      <c r="I99" s="57">
        <v>6</v>
      </c>
      <c r="J99" s="57"/>
      <c r="K99" s="57">
        <v>8</v>
      </c>
      <c r="L99" s="57"/>
      <c r="M99" s="57">
        <v>10</v>
      </c>
      <c r="N99" s="57"/>
      <c r="O99" s="57">
        <v>12</v>
      </c>
      <c r="P99" s="57"/>
      <c r="Q99" s="57">
        <v>14</v>
      </c>
      <c r="R99" s="57"/>
      <c r="S99" s="57">
        <v>16</v>
      </c>
      <c r="T99" s="57"/>
      <c r="U99" s="10" t="s">
        <v>94</v>
      </c>
    </row>
    <row r="100" spans="1:21" x14ac:dyDescent="0.25">
      <c r="A100" s="4" t="s">
        <v>83</v>
      </c>
      <c r="B100" s="4" t="s">
        <v>16</v>
      </c>
      <c r="C100" s="55">
        <v>0</v>
      </c>
      <c r="D100" s="55"/>
      <c r="E100" s="55">
        <v>39</v>
      </c>
      <c r="F100" s="55"/>
      <c r="G100" s="55">
        <v>91</v>
      </c>
      <c r="H100" s="55"/>
      <c r="I100" s="55">
        <v>132</v>
      </c>
      <c r="J100" s="55"/>
      <c r="K100" s="55">
        <v>93</v>
      </c>
      <c r="L100" s="55"/>
      <c r="M100" s="55">
        <v>100</v>
      </c>
      <c r="N100" s="55"/>
      <c r="O100" s="55">
        <v>50</v>
      </c>
      <c r="P100" s="55"/>
      <c r="Q100" s="55">
        <v>47</v>
      </c>
      <c r="R100" s="55"/>
      <c r="S100" s="55">
        <v>0</v>
      </c>
      <c r="T100" s="55"/>
      <c r="U100" s="9">
        <f>SUM(C100:T100)</f>
        <v>552</v>
      </c>
    </row>
    <row r="101" spans="1:21" x14ac:dyDescent="0.25">
      <c r="A101" s="4" t="s">
        <v>88</v>
      </c>
      <c r="B101" s="4" t="s">
        <v>71</v>
      </c>
      <c r="C101" s="55">
        <v>0</v>
      </c>
      <c r="D101" s="55"/>
      <c r="E101" s="55">
        <v>4</v>
      </c>
      <c r="F101" s="55"/>
      <c r="G101" s="55">
        <v>53</v>
      </c>
      <c r="H101" s="55"/>
      <c r="I101" s="55">
        <v>23</v>
      </c>
      <c r="J101" s="55"/>
      <c r="K101" s="55">
        <v>53</v>
      </c>
      <c r="L101" s="55"/>
      <c r="M101" s="55">
        <v>42</v>
      </c>
      <c r="N101" s="55"/>
      <c r="O101" s="55">
        <v>45</v>
      </c>
      <c r="P101" s="55"/>
      <c r="Q101" s="55">
        <v>0</v>
      </c>
      <c r="R101" s="55"/>
      <c r="S101" s="55">
        <v>0</v>
      </c>
      <c r="T101" s="55"/>
      <c r="U101" s="9">
        <f>SUM(C101:T101)</f>
        <v>220</v>
      </c>
    </row>
    <row r="102" spans="1:21" x14ac:dyDescent="0.25">
      <c r="A102" s="4" t="s">
        <v>89</v>
      </c>
      <c r="B102" s="4" t="s">
        <v>131</v>
      </c>
      <c r="C102" s="55">
        <v>23</v>
      </c>
      <c r="D102" s="55"/>
      <c r="E102" s="55">
        <v>40</v>
      </c>
      <c r="F102" s="55"/>
      <c r="G102" s="55">
        <v>56</v>
      </c>
      <c r="H102" s="55"/>
      <c r="I102" s="55">
        <v>6</v>
      </c>
      <c r="J102" s="55"/>
      <c r="K102" s="55">
        <v>4</v>
      </c>
      <c r="L102" s="55"/>
      <c r="M102" s="55">
        <v>0</v>
      </c>
      <c r="N102" s="55"/>
      <c r="O102" s="55">
        <v>0</v>
      </c>
      <c r="P102" s="55"/>
      <c r="Q102" s="55">
        <v>0</v>
      </c>
      <c r="R102" s="55"/>
      <c r="S102" s="55">
        <v>0</v>
      </c>
      <c r="T102" s="55"/>
      <c r="U102" s="9">
        <f>SUM(C102:T102)</f>
        <v>129</v>
      </c>
    </row>
    <row r="103" spans="1:21" x14ac:dyDescent="0.25">
      <c r="A103" s="4" t="s">
        <v>77</v>
      </c>
      <c r="B103" s="4" t="s">
        <v>78</v>
      </c>
      <c r="C103" s="55">
        <v>0</v>
      </c>
      <c r="D103" s="55"/>
      <c r="E103" s="55">
        <v>7</v>
      </c>
      <c r="F103" s="55"/>
      <c r="G103" s="55">
        <v>12</v>
      </c>
      <c r="H103" s="55"/>
      <c r="I103" s="55">
        <v>7</v>
      </c>
      <c r="J103" s="55"/>
      <c r="K103" s="55">
        <v>2</v>
      </c>
      <c r="L103" s="55"/>
      <c r="M103" s="55">
        <v>0</v>
      </c>
      <c r="N103" s="55"/>
      <c r="O103" s="55">
        <v>0</v>
      </c>
      <c r="P103" s="55"/>
      <c r="Q103" s="55">
        <v>0</v>
      </c>
      <c r="R103" s="55"/>
      <c r="S103" s="55">
        <v>0</v>
      </c>
      <c r="T103" s="55"/>
      <c r="U103" s="9">
        <f>SUM(C103:T103)</f>
        <v>28</v>
      </c>
    </row>
    <row r="104" spans="1:21" x14ac:dyDescent="0.25">
      <c r="A104" s="17"/>
      <c r="B104" s="18"/>
      <c r="C104" s="59">
        <f>SUM(C100:D103)</f>
        <v>23</v>
      </c>
      <c r="D104" s="60"/>
      <c r="E104" s="59">
        <f>SUM(E100:F103)</f>
        <v>90</v>
      </c>
      <c r="F104" s="60"/>
      <c r="G104" s="59">
        <f>SUM(G100:H103)</f>
        <v>212</v>
      </c>
      <c r="H104" s="60"/>
      <c r="I104" s="59">
        <f>SUM(I100:J103)</f>
        <v>168</v>
      </c>
      <c r="J104" s="60"/>
      <c r="K104" s="59">
        <f>SUM(K100:L103)</f>
        <v>152</v>
      </c>
      <c r="L104" s="60"/>
      <c r="M104" s="59">
        <f>SUM(M100:N103)</f>
        <v>142</v>
      </c>
      <c r="N104" s="60"/>
      <c r="O104" s="59">
        <f>SUM(O100:P103)</f>
        <v>95</v>
      </c>
      <c r="P104" s="60"/>
      <c r="Q104" s="59">
        <f>SUM(Q100:R103)</f>
        <v>47</v>
      </c>
      <c r="R104" s="60"/>
      <c r="S104" s="59">
        <f>SUM(S100:T103)</f>
        <v>0</v>
      </c>
      <c r="T104" s="60"/>
      <c r="U104" s="9">
        <f>SUM(C104:T104)</f>
        <v>929</v>
      </c>
    </row>
    <row r="105" spans="1:21" x14ac:dyDescent="0.25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6"/>
      <c r="T105" s="6"/>
    </row>
    <row r="106" spans="1:21" x14ac:dyDescent="0.25">
      <c r="A106" s="35" t="s">
        <v>96</v>
      </c>
      <c r="B106" s="3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6"/>
      <c r="T106" s="6"/>
    </row>
    <row r="107" spans="1:21" x14ac:dyDescent="0.25">
      <c r="A107" s="54" t="s">
        <v>0</v>
      </c>
      <c r="B107" s="54" t="s">
        <v>1</v>
      </c>
      <c r="C107" s="57" t="s">
        <v>21</v>
      </c>
      <c r="D107" s="57"/>
      <c r="E107" s="57" t="s">
        <v>22</v>
      </c>
      <c r="F107" s="57"/>
      <c r="G107" s="57" t="s">
        <v>23</v>
      </c>
      <c r="H107" s="57"/>
      <c r="I107" s="57" t="s">
        <v>24</v>
      </c>
      <c r="J107" s="57"/>
      <c r="K107" s="58" t="s">
        <v>94</v>
      </c>
      <c r="L107" s="64"/>
      <c r="M107" s="1"/>
      <c r="N107" s="1"/>
      <c r="O107" s="1"/>
      <c r="P107" s="1"/>
      <c r="Q107" s="1"/>
      <c r="R107" s="1"/>
      <c r="S107" s="1"/>
      <c r="T107" s="1"/>
    </row>
    <row r="108" spans="1:21" x14ac:dyDescent="0.25">
      <c r="A108" s="4" t="s">
        <v>86</v>
      </c>
      <c r="B108" s="4" t="s">
        <v>87</v>
      </c>
      <c r="C108" s="55">
        <v>117</v>
      </c>
      <c r="D108" s="55"/>
      <c r="E108" s="55">
        <v>150</v>
      </c>
      <c r="F108" s="55"/>
      <c r="G108" s="55">
        <v>260</v>
      </c>
      <c r="H108" s="55"/>
      <c r="I108" s="55">
        <v>121</v>
      </c>
      <c r="J108" s="55"/>
      <c r="K108" s="59">
        <f>SUM(C108:J108)</f>
        <v>648</v>
      </c>
      <c r="L108" s="60"/>
      <c r="M108" s="1"/>
      <c r="N108" s="1"/>
      <c r="O108" s="1"/>
      <c r="P108" s="1"/>
      <c r="Q108" s="1"/>
      <c r="R108" s="1"/>
      <c r="S108" s="1"/>
      <c r="T108" s="1"/>
    </row>
    <row r="109" spans="1:21" x14ac:dyDescent="0.25">
      <c r="A109" s="4" t="s">
        <v>70</v>
      </c>
      <c r="B109" s="4" t="s">
        <v>56</v>
      </c>
      <c r="C109" s="55">
        <v>22</v>
      </c>
      <c r="D109" s="55"/>
      <c r="E109" s="55">
        <v>52</v>
      </c>
      <c r="F109" s="55"/>
      <c r="G109" s="55">
        <v>48</v>
      </c>
      <c r="H109" s="55"/>
      <c r="I109" s="55">
        <v>9</v>
      </c>
      <c r="J109" s="55"/>
      <c r="K109" s="59">
        <f>SUM(C109:J109)</f>
        <v>131</v>
      </c>
      <c r="L109" s="60"/>
      <c r="M109" s="1"/>
      <c r="N109" s="1"/>
      <c r="O109" s="1"/>
      <c r="P109" s="1"/>
      <c r="Q109" s="1"/>
      <c r="R109" s="1"/>
      <c r="S109" s="1"/>
      <c r="T109" s="1"/>
    </row>
    <row r="110" spans="1:21" x14ac:dyDescent="0.25">
      <c r="A110" s="17"/>
      <c r="B110" s="18"/>
      <c r="C110" s="59">
        <f>SUM(C108:D109)</f>
        <v>139</v>
      </c>
      <c r="D110" s="60"/>
      <c r="E110" s="59">
        <f>SUM(E108:F109)</f>
        <v>202</v>
      </c>
      <c r="F110" s="60"/>
      <c r="G110" s="59">
        <f>SUM(G108:H109)</f>
        <v>308</v>
      </c>
      <c r="H110" s="60"/>
      <c r="I110" s="59">
        <f>SUM(I108:J109)</f>
        <v>130</v>
      </c>
      <c r="J110" s="60"/>
      <c r="K110" s="59">
        <f>SUM(C110:J110)</f>
        <v>779</v>
      </c>
      <c r="L110" s="60"/>
      <c r="M110" s="1"/>
      <c r="N110" s="1"/>
      <c r="O110" s="1"/>
      <c r="P110" s="1"/>
      <c r="Q110" s="1"/>
      <c r="R110" s="1"/>
      <c r="S110" s="1"/>
      <c r="T110" s="1"/>
    </row>
    <row r="111" spans="1:21" x14ac:dyDescent="0.25">
      <c r="A111" s="2"/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"/>
      <c r="N111" s="1"/>
      <c r="O111" s="1"/>
      <c r="P111" s="1"/>
      <c r="Q111" s="1"/>
      <c r="R111" s="1"/>
      <c r="S111" s="1"/>
      <c r="T111" s="1"/>
    </row>
    <row r="112" spans="1:21" x14ac:dyDescent="0.25">
      <c r="A112" s="39" t="s">
        <v>133</v>
      </c>
      <c r="B112" s="40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21" x14ac:dyDescent="0.25">
      <c r="A113" s="3" t="s">
        <v>0</v>
      </c>
      <c r="B113" s="3" t="s">
        <v>1</v>
      </c>
      <c r="C113" s="21" t="s">
        <v>10</v>
      </c>
    </row>
    <row r="114" spans="1:21" x14ac:dyDescent="0.25">
      <c r="A114" s="19" t="s">
        <v>132</v>
      </c>
      <c r="B114" s="19" t="s">
        <v>134</v>
      </c>
      <c r="C114" s="11">
        <v>25</v>
      </c>
    </row>
    <row r="116" spans="1:21" x14ac:dyDescent="0.25">
      <c r="A116" s="41" t="s">
        <v>135</v>
      </c>
      <c r="B116" s="42"/>
    </row>
    <row r="117" spans="1:21" x14ac:dyDescent="0.25">
      <c r="A117" s="3" t="s">
        <v>0</v>
      </c>
      <c r="B117" s="3" t="s">
        <v>1</v>
      </c>
      <c r="C117" s="57">
        <v>2</v>
      </c>
      <c r="D117" s="57"/>
      <c r="E117" s="57">
        <v>4</v>
      </c>
      <c r="F117" s="57"/>
      <c r="G117" s="57">
        <v>6</v>
      </c>
      <c r="H117" s="57"/>
      <c r="I117" s="57">
        <v>8</v>
      </c>
      <c r="J117" s="57"/>
      <c r="K117" s="57">
        <v>10</v>
      </c>
      <c r="L117" s="57"/>
      <c r="M117" s="57">
        <v>12</v>
      </c>
      <c r="N117" s="57"/>
      <c r="O117" s="57">
        <v>14</v>
      </c>
      <c r="P117" s="57"/>
      <c r="Q117" s="57">
        <v>16</v>
      </c>
      <c r="R117" s="57"/>
      <c r="S117" s="57">
        <v>18</v>
      </c>
      <c r="T117" s="57"/>
      <c r="U117" s="10" t="s">
        <v>94</v>
      </c>
    </row>
    <row r="118" spans="1:21" x14ac:dyDescent="0.25">
      <c r="A118" s="11" t="s">
        <v>136</v>
      </c>
      <c r="B118" s="11" t="s">
        <v>68</v>
      </c>
      <c r="C118" s="55">
        <v>0</v>
      </c>
      <c r="D118" s="55"/>
      <c r="E118" s="55">
        <v>1</v>
      </c>
      <c r="F118" s="55"/>
      <c r="G118" s="55">
        <v>1</v>
      </c>
      <c r="H118" s="55"/>
      <c r="I118" s="55">
        <v>1</v>
      </c>
      <c r="J118" s="55"/>
      <c r="K118" s="55">
        <v>2</v>
      </c>
      <c r="L118" s="55"/>
      <c r="M118" s="55">
        <v>2</v>
      </c>
      <c r="N118" s="55"/>
      <c r="O118" s="55">
        <v>2</v>
      </c>
      <c r="P118" s="55"/>
      <c r="Q118" s="55">
        <v>2</v>
      </c>
      <c r="R118" s="55"/>
      <c r="S118" s="55">
        <v>1</v>
      </c>
      <c r="T118" s="55"/>
      <c r="U118" s="9">
        <f>SUM(C118:T118)</f>
        <v>12</v>
      </c>
    </row>
    <row r="119" spans="1:21" x14ac:dyDescent="0.25">
      <c r="A119" s="11" t="s">
        <v>136</v>
      </c>
      <c r="B119" s="11" t="s">
        <v>14</v>
      </c>
      <c r="C119" s="55">
        <v>0</v>
      </c>
      <c r="D119" s="55"/>
      <c r="E119" s="55">
        <v>1</v>
      </c>
      <c r="F119" s="55"/>
      <c r="G119" s="55">
        <v>1</v>
      </c>
      <c r="H119" s="55"/>
      <c r="I119" s="55">
        <v>1</v>
      </c>
      <c r="J119" s="55"/>
      <c r="K119" s="55">
        <v>2</v>
      </c>
      <c r="L119" s="55"/>
      <c r="M119" s="55">
        <v>3</v>
      </c>
      <c r="N119" s="55"/>
      <c r="O119" s="55">
        <v>3</v>
      </c>
      <c r="P119" s="55"/>
      <c r="Q119" s="55">
        <v>0</v>
      </c>
      <c r="R119" s="55"/>
      <c r="S119" s="55">
        <v>1</v>
      </c>
      <c r="T119" s="55"/>
      <c r="U119" s="9">
        <f>SUM(C119:T119)</f>
        <v>12</v>
      </c>
    </row>
    <row r="120" spans="1:21" x14ac:dyDescent="0.25">
      <c r="A120" s="11" t="s">
        <v>136</v>
      </c>
      <c r="B120" s="11" t="s">
        <v>19</v>
      </c>
      <c r="C120" s="55">
        <v>0</v>
      </c>
      <c r="D120" s="55"/>
      <c r="E120" s="55">
        <v>1</v>
      </c>
      <c r="F120" s="55"/>
      <c r="G120" s="55">
        <v>1</v>
      </c>
      <c r="H120" s="55"/>
      <c r="I120" s="55">
        <v>1</v>
      </c>
      <c r="J120" s="55"/>
      <c r="K120" s="55">
        <v>2</v>
      </c>
      <c r="L120" s="55"/>
      <c r="M120" s="55">
        <v>2</v>
      </c>
      <c r="N120" s="55"/>
      <c r="O120" s="55">
        <v>3</v>
      </c>
      <c r="P120" s="55"/>
      <c r="Q120" s="55">
        <v>1</v>
      </c>
      <c r="R120" s="55"/>
      <c r="S120" s="55">
        <v>1</v>
      </c>
      <c r="T120" s="55"/>
      <c r="U120" s="9">
        <f>SUM(C120:T120)</f>
        <v>12</v>
      </c>
    </row>
    <row r="121" spans="1:21" x14ac:dyDescent="0.25">
      <c r="A121" s="11" t="s">
        <v>136</v>
      </c>
      <c r="B121" s="11" t="s">
        <v>20</v>
      </c>
      <c r="C121" s="55">
        <v>0</v>
      </c>
      <c r="D121" s="55"/>
      <c r="E121" s="55">
        <v>1</v>
      </c>
      <c r="F121" s="55"/>
      <c r="G121" s="55">
        <v>1</v>
      </c>
      <c r="H121" s="55"/>
      <c r="I121" s="55">
        <v>1</v>
      </c>
      <c r="J121" s="55"/>
      <c r="K121" s="55">
        <v>2</v>
      </c>
      <c r="L121" s="55"/>
      <c r="M121" s="55">
        <v>2</v>
      </c>
      <c r="N121" s="55"/>
      <c r="O121" s="55">
        <v>2</v>
      </c>
      <c r="P121" s="55"/>
      <c r="Q121" s="55">
        <v>2</v>
      </c>
      <c r="R121" s="55"/>
      <c r="S121" s="55">
        <v>1</v>
      </c>
      <c r="T121" s="55"/>
      <c r="U121" s="9">
        <f>SUM(C121:T121)</f>
        <v>12</v>
      </c>
    </row>
    <row r="123" spans="1:21" x14ac:dyDescent="0.25">
      <c r="A123" s="35" t="s">
        <v>120</v>
      </c>
      <c r="B123" s="3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1" x14ac:dyDescent="0.25">
      <c r="A124" s="3" t="s">
        <v>0</v>
      </c>
      <c r="B124" s="3" t="s">
        <v>1</v>
      </c>
      <c r="C124" s="57" t="s">
        <v>116</v>
      </c>
      <c r="D124" s="57"/>
      <c r="E124" s="57" t="s">
        <v>117</v>
      </c>
      <c r="F124" s="57"/>
      <c r="G124" s="57" t="s">
        <v>118</v>
      </c>
      <c r="H124" s="57"/>
      <c r="I124" s="57" t="s">
        <v>119</v>
      </c>
      <c r="J124" s="57"/>
      <c r="K124" s="57" t="s">
        <v>121</v>
      </c>
      <c r="L124" s="57"/>
      <c r="M124" s="57" t="s">
        <v>122</v>
      </c>
      <c r="N124" s="57"/>
      <c r="O124" s="57"/>
      <c r="P124" s="57"/>
      <c r="Q124" s="57"/>
      <c r="R124" s="58"/>
      <c r="S124" s="57"/>
      <c r="T124" s="57"/>
      <c r="U124" s="10" t="s">
        <v>94</v>
      </c>
    </row>
    <row r="125" spans="1:21" x14ac:dyDescent="0.25">
      <c r="A125" s="26" t="s">
        <v>115</v>
      </c>
      <c r="B125" s="26" t="s">
        <v>17</v>
      </c>
      <c r="C125" s="55">
        <v>0</v>
      </c>
      <c r="D125" s="55"/>
      <c r="E125" s="55">
        <v>0</v>
      </c>
      <c r="F125" s="55"/>
      <c r="G125" s="55">
        <v>0</v>
      </c>
      <c r="H125" s="55"/>
      <c r="I125" s="55">
        <v>58</v>
      </c>
      <c r="J125" s="55"/>
      <c r="K125" s="55">
        <v>35</v>
      </c>
      <c r="L125" s="55"/>
      <c r="M125" s="55">
        <v>8</v>
      </c>
      <c r="N125" s="55"/>
      <c r="O125" s="55"/>
      <c r="P125" s="55"/>
      <c r="Q125" s="55"/>
      <c r="R125" s="55"/>
      <c r="S125" s="55"/>
      <c r="T125" s="55"/>
      <c r="U125" s="11">
        <f>SUM(C125:T125)</f>
        <v>101</v>
      </c>
    </row>
  </sheetData>
  <mergeCells count="899">
    <mergeCell ref="K26:L26"/>
    <mergeCell ref="S68:T68"/>
    <mergeCell ref="Q67:R67"/>
    <mergeCell ref="S67:T67"/>
    <mergeCell ref="Q70:R70"/>
    <mergeCell ref="S70:T70"/>
    <mergeCell ref="S69:T69"/>
    <mergeCell ref="Q68:R68"/>
    <mergeCell ref="Q26:R26"/>
    <mergeCell ref="O28:P28"/>
    <mergeCell ref="K60:L60"/>
    <mergeCell ref="M27:N27"/>
    <mergeCell ref="O27:P27"/>
    <mergeCell ref="O52:P52"/>
    <mergeCell ref="Q52:R52"/>
    <mergeCell ref="Q57:R57"/>
    <mergeCell ref="M59:N59"/>
    <mergeCell ref="M69:N69"/>
    <mergeCell ref="O69:P69"/>
    <mergeCell ref="Q69:R69"/>
    <mergeCell ref="M63:N63"/>
    <mergeCell ref="M70:N70"/>
    <mergeCell ref="S47:T47"/>
    <mergeCell ref="S71:T71"/>
    <mergeCell ref="C24:D24"/>
    <mergeCell ref="E24:F24"/>
    <mergeCell ref="I24:J24"/>
    <mergeCell ref="K24:L24"/>
    <mergeCell ref="M24:N24"/>
    <mergeCell ref="O24:P24"/>
    <mergeCell ref="S31:T31"/>
    <mergeCell ref="O34:P34"/>
    <mergeCell ref="Q34:R34"/>
    <mergeCell ref="C34:D34"/>
    <mergeCell ref="E34:F34"/>
    <mergeCell ref="G34:H34"/>
    <mergeCell ref="I34:J34"/>
    <mergeCell ref="C33:D33"/>
    <mergeCell ref="E33:F33"/>
    <mergeCell ref="G33:H33"/>
    <mergeCell ref="I33:J33"/>
    <mergeCell ref="K34:L34"/>
    <mergeCell ref="M34:N34"/>
    <mergeCell ref="K32:L32"/>
    <mergeCell ref="M32:N32"/>
    <mergeCell ref="C29:D29"/>
    <mergeCell ref="E29:F29"/>
    <mergeCell ref="E28:F28"/>
    <mergeCell ref="G28:H28"/>
    <mergeCell ref="I28:J28"/>
    <mergeCell ref="O32:P32"/>
    <mergeCell ref="C31:D31"/>
    <mergeCell ref="E31:F31"/>
    <mergeCell ref="G31:H31"/>
    <mergeCell ref="G32:H32"/>
    <mergeCell ref="K28:L28"/>
    <mergeCell ref="M28:N28"/>
    <mergeCell ref="C30:D30"/>
    <mergeCell ref="C32:D32"/>
    <mergeCell ref="I32:J32"/>
    <mergeCell ref="O30:P30"/>
    <mergeCell ref="E32:F32"/>
    <mergeCell ref="I31:J31"/>
    <mergeCell ref="I60:J60"/>
    <mergeCell ref="G60:H60"/>
    <mergeCell ref="E60:F60"/>
    <mergeCell ref="S60:T60"/>
    <mergeCell ref="Q60:R60"/>
    <mergeCell ref="O60:P60"/>
    <mergeCell ref="M60:N60"/>
    <mergeCell ref="K31:L31"/>
    <mergeCell ref="M31:N31"/>
    <mergeCell ref="O31:P31"/>
    <mergeCell ref="S37:T37"/>
    <mergeCell ref="S34:T34"/>
    <mergeCell ref="S35:T35"/>
    <mergeCell ref="Q36:R36"/>
    <mergeCell ref="S36:T36"/>
    <mergeCell ref="S40:T40"/>
    <mergeCell ref="S38:T38"/>
    <mergeCell ref="S39:T39"/>
    <mergeCell ref="S44:T44"/>
    <mergeCell ref="S45:T45"/>
    <mergeCell ref="M52:N52"/>
    <mergeCell ref="Q24:R24"/>
    <mergeCell ref="S24:T24"/>
    <mergeCell ref="S27:T27"/>
    <mergeCell ref="S33:T33"/>
    <mergeCell ref="Q33:R33"/>
    <mergeCell ref="Q31:R31"/>
    <mergeCell ref="Q30:R30"/>
    <mergeCell ref="Q27:R27"/>
    <mergeCell ref="Q25:R25"/>
    <mergeCell ref="S25:T25"/>
    <mergeCell ref="S28:T28"/>
    <mergeCell ref="S32:T32"/>
    <mergeCell ref="S30:T30"/>
    <mergeCell ref="S29:T29"/>
    <mergeCell ref="S26:T26"/>
    <mergeCell ref="Q29:R29"/>
    <mergeCell ref="Q32:R32"/>
    <mergeCell ref="E9:F9"/>
    <mergeCell ref="I7:J7"/>
    <mergeCell ref="K7:L7"/>
    <mergeCell ref="M7:N7"/>
    <mergeCell ref="M8:N8"/>
    <mergeCell ref="E8:F8"/>
    <mergeCell ref="G8:H8"/>
    <mergeCell ref="I8:J8"/>
    <mergeCell ref="K9:L9"/>
    <mergeCell ref="S12:T12"/>
    <mergeCell ref="C12:D12"/>
    <mergeCell ref="E12:F12"/>
    <mergeCell ref="G12:H12"/>
    <mergeCell ref="Q12:R12"/>
    <mergeCell ref="K6:L6"/>
    <mergeCell ref="M6:N6"/>
    <mergeCell ref="S8:T8"/>
    <mergeCell ref="S10:T10"/>
    <mergeCell ref="C11:D11"/>
    <mergeCell ref="E11:F11"/>
    <mergeCell ref="O8:P8"/>
    <mergeCell ref="Q9:R9"/>
    <mergeCell ref="C10:D10"/>
    <mergeCell ref="E10:F10"/>
    <mergeCell ref="I10:J10"/>
    <mergeCell ref="Q8:R8"/>
    <mergeCell ref="I6:J6"/>
    <mergeCell ref="O6:P6"/>
    <mergeCell ref="C7:D7"/>
    <mergeCell ref="E7:F7"/>
    <mergeCell ref="G7:H7"/>
    <mergeCell ref="C8:D8"/>
    <mergeCell ref="C9:D9"/>
    <mergeCell ref="S11:T11"/>
    <mergeCell ref="K8:L8"/>
    <mergeCell ref="S9:T9"/>
    <mergeCell ref="G10:H10"/>
    <mergeCell ref="G9:H9"/>
    <mergeCell ref="I9:J9"/>
    <mergeCell ref="S6:T6"/>
    <mergeCell ref="S7:T7"/>
    <mergeCell ref="G4:H4"/>
    <mergeCell ref="I4:J4"/>
    <mergeCell ref="K4:L4"/>
    <mergeCell ref="M4:N4"/>
    <mergeCell ref="O4:P4"/>
    <mergeCell ref="G6:H6"/>
    <mergeCell ref="O10:P10"/>
    <mergeCell ref="M9:N9"/>
    <mergeCell ref="O9:P9"/>
    <mergeCell ref="Q10:R10"/>
    <mergeCell ref="G24:H24"/>
    <mergeCell ref="G11:H11"/>
    <mergeCell ref="I11:J11"/>
    <mergeCell ref="K11:L11"/>
    <mergeCell ref="K87:L87"/>
    <mergeCell ref="K20:L20"/>
    <mergeCell ref="K23:L23"/>
    <mergeCell ref="K27:L27"/>
    <mergeCell ref="K25:L25"/>
    <mergeCell ref="I48:J48"/>
    <mergeCell ref="G56:H56"/>
    <mergeCell ref="I56:J56"/>
    <mergeCell ref="K56:L56"/>
    <mergeCell ref="G52:H52"/>
    <mergeCell ref="I52:J52"/>
    <mergeCell ref="G59:H59"/>
    <mergeCell ref="I59:J59"/>
    <mergeCell ref="K59:L59"/>
    <mergeCell ref="K70:L70"/>
    <mergeCell ref="G70:H70"/>
    <mergeCell ref="I70:J70"/>
    <mergeCell ref="I12:J12"/>
    <mergeCell ref="K12:L12"/>
    <mergeCell ref="G30:H30"/>
    <mergeCell ref="S23:T23"/>
    <mergeCell ref="S20:T20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G15:H15"/>
    <mergeCell ref="I15:J15"/>
    <mergeCell ref="O14:P14"/>
    <mergeCell ref="Q14:R14"/>
    <mergeCell ref="M15:N15"/>
    <mergeCell ref="C20:D20"/>
    <mergeCell ref="E20:F20"/>
    <mergeCell ref="G20:H20"/>
    <mergeCell ref="I20:J20"/>
    <mergeCell ref="K17:L17"/>
    <mergeCell ref="M17:N17"/>
    <mergeCell ref="O17:P17"/>
    <mergeCell ref="Q17:R17"/>
    <mergeCell ref="C6:D6"/>
    <mergeCell ref="E6:F6"/>
    <mergeCell ref="Q7:R7"/>
    <mergeCell ref="Q6:R6"/>
    <mergeCell ref="K110:L110"/>
    <mergeCell ref="K92:L92"/>
    <mergeCell ref="K93:L93"/>
    <mergeCell ref="K94:L94"/>
    <mergeCell ref="K95:L95"/>
    <mergeCell ref="K107:L107"/>
    <mergeCell ref="K108:L108"/>
    <mergeCell ref="Q28:R28"/>
    <mergeCell ref="O20:P20"/>
    <mergeCell ref="Q20:R20"/>
    <mergeCell ref="Q37:R37"/>
    <mergeCell ref="K83:L83"/>
    <mergeCell ref="Q39:R39"/>
    <mergeCell ref="M37:N37"/>
    <mergeCell ref="O37:P37"/>
    <mergeCell ref="Q38:R38"/>
    <mergeCell ref="O42:P42"/>
    <mergeCell ref="O45:P45"/>
    <mergeCell ref="Q45:R45"/>
    <mergeCell ref="K44:L44"/>
    <mergeCell ref="O15:P15"/>
    <mergeCell ref="Q15:R15"/>
    <mergeCell ref="O2:P2"/>
    <mergeCell ref="Q2:R2"/>
    <mergeCell ref="Q3:R3"/>
    <mergeCell ref="O7:P7"/>
    <mergeCell ref="G2:H2"/>
    <mergeCell ref="I2:J2"/>
    <mergeCell ref="K2:L2"/>
    <mergeCell ref="M2:N2"/>
    <mergeCell ref="Q4:R4"/>
    <mergeCell ref="M12:N12"/>
    <mergeCell ref="O12:P12"/>
    <mergeCell ref="K10:L10"/>
    <mergeCell ref="M10:N10"/>
    <mergeCell ref="M11:N11"/>
    <mergeCell ref="O11:P11"/>
    <mergeCell ref="Q11:R11"/>
    <mergeCell ref="S2:T2"/>
    <mergeCell ref="C3:D3"/>
    <mergeCell ref="E3:F3"/>
    <mergeCell ref="G3:H3"/>
    <mergeCell ref="I3:J3"/>
    <mergeCell ref="K3:L3"/>
    <mergeCell ref="S3:T3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M3:N3"/>
    <mergeCell ref="O3:P3"/>
    <mergeCell ref="C2:D2"/>
    <mergeCell ref="E2:F2"/>
    <mergeCell ref="S4:T4"/>
    <mergeCell ref="C4:D4"/>
    <mergeCell ref="E4:F4"/>
    <mergeCell ref="M16:N16"/>
    <mergeCell ref="O16:P16"/>
    <mergeCell ref="Q16:R16"/>
    <mergeCell ref="Q18:R18"/>
    <mergeCell ref="Q23:R23"/>
    <mergeCell ref="C23:D23"/>
    <mergeCell ref="E23:F23"/>
    <mergeCell ref="G23:H23"/>
    <mergeCell ref="I23:J23"/>
    <mergeCell ref="S16:T16"/>
    <mergeCell ref="C17:D17"/>
    <mergeCell ref="E17:F17"/>
    <mergeCell ref="G17:H17"/>
    <mergeCell ref="I17:J17"/>
    <mergeCell ref="S15:T15"/>
    <mergeCell ref="M23:N23"/>
    <mergeCell ref="S14:T14"/>
    <mergeCell ref="C14:D14"/>
    <mergeCell ref="E14:F14"/>
    <mergeCell ref="G14:H14"/>
    <mergeCell ref="I14:J14"/>
    <mergeCell ref="K14:L14"/>
    <mergeCell ref="M14:N14"/>
    <mergeCell ref="O23:P23"/>
    <mergeCell ref="E16:F16"/>
    <mergeCell ref="G16:H16"/>
    <mergeCell ref="I16:J16"/>
    <mergeCell ref="K16:L16"/>
    <mergeCell ref="C15:D15"/>
    <mergeCell ref="E15:F15"/>
    <mergeCell ref="K15:L15"/>
    <mergeCell ref="C16:D16"/>
    <mergeCell ref="M20:N20"/>
    <mergeCell ref="C25:D25"/>
    <mergeCell ref="E25:F25"/>
    <mergeCell ref="G25:H25"/>
    <mergeCell ref="I25:J25"/>
    <mergeCell ref="C27:D27"/>
    <mergeCell ref="E27:F27"/>
    <mergeCell ref="G27:H27"/>
    <mergeCell ref="I27:J27"/>
    <mergeCell ref="O36:P36"/>
    <mergeCell ref="M36:N36"/>
    <mergeCell ref="M35:N35"/>
    <mergeCell ref="O35:P35"/>
    <mergeCell ref="M29:N29"/>
    <mergeCell ref="O29:P29"/>
    <mergeCell ref="M25:N25"/>
    <mergeCell ref="O25:P25"/>
    <mergeCell ref="M26:N26"/>
    <mergeCell ref="O26:P26"/>
    <mergeCell ref="M33:N33"/>
    <mergeCell ref="O33:P33"/>
    <mergeCell ref="E30:F30"/>
    <mergeCell ref="I30:J30"/>
    <mergeCell ref="K30:L30"/>
    <mergeCell ref="M30:N30"/>
    <mergeCell ref="C37:D37"/>
    <mergeCell ref="E37:F37"/>
    <mergeCell ref="G37:H37"/>
    <mergeCell ref="I37:J37"/>
    <mergeCell ref="C26:D26"/>
    <mergeCell ref="E26:F26"/>
    <mergeCell ref="G26:H26"/>
    <mergeCell ref="I26:J26"/>
    <mergeCell ref="K33:L33"/>
    <mergeCell ref="K37:L37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5:L35"/>
    <mergeCell ref="G29:H29"/>
    <mergeCell ref="I29:J29"/>
    <mergeCell ref="K29:L29"/>
    <mergeCell ref="C28:D28"/>
    <mergeCell ref="C39:D39"/>
    <mergeCell ref="E39:F39"/>
    <mergeCell ref="G39:H39"/>
    <mergeCell ref="I39:J39"/>
    <mergeCell ref="K39:L39"/>
    <mergeCell ref="M39:N39"/>
    <mergeCell ref="O39:P39"/>
    <mergeCell ref="Q40:R40"/>
    <mergeCell ref="K40:L40"/>
    <mergeCell ref="G40:H40"/>
    <mergeCell ref="E40:F40"/>
    <mergeCell ref="C40:D40"/>
    <mergeCell ref="M40:N40"/>
    <mergeCell ref="C38:D38"/>
    <mergeCell ref="E38:F38"/>
    <mergeCell ref="G38:H38"/>
    <mergeCell ref="I38:J38"/>
    <mergeCell ref="K38:L38"/>
    <mergeCell ref="M38:N38"/>
    <mergeCell ref="O38:P38"/>
    <mergeCell ref="S43:T43"/>
    <mergeCell ref="I40:J40"/>
    <mergeCell ref="Q41:R41"/>
    <mergeCell ref="S41:T41"/>
    <mergeCell ref="C41:D41"/>
    <mergeCell ref="E41:F41"/>
    <mergeCell ref="G41:H41"/>
    <mergeCell ref="I41:J41"/>
    <mergeCell ref="K41:L41"/>
    <mergeCell ref="M41:N41"/>
    <mergeCell ref="S42:T42"/>
    <mergeCell ref="C42:D42"/>
    <mergeCell ref="E42:F42"/>
    <mergeCell ref="G42:H42"/>
    <mergeCell ref="I42:J42"/>
    <mergeCell ref="K42:L42"/>
    <mergeCell ref="M42:N42"/>
    <mergeCell ref="C50:D50"/>
    <mergeCell ref="E50:F50"/>
    <mergeCell ref="K50:L50"/>
    <mergeCell ref="O50:P50"/>
    <mergeCell ref="Q50:R50"/>
    <mergeCell ref="S50:T50"/>
    <mergeCell ref="G50:H50"/>
    <mergeCell ref="I50:J50"/>
    <mergeCell ref="Q51:R51"/>
    <mergeCell ref="M50:N50"/>
    <mergeCell ref="S52:T52"/>
    <mergeCell ref="C51:D51"/>
    <mergeCell ref="E51:F51"/>
    <mergeCell ref="G51:H51"/>
    <mergeCell ref="I51:J51"/>
    <mergeCell ref="K51:L51"/>
    <mergeCell ref="M51:N51"/>
    <mergeCell ref="O51:P51"/>
    <mergeCell ref="C52:D52"/>
    <mergeCell ref="E52:F52"/>
    <mergeCell ref="S51:T51"/>
    <mergeCell ref="K52:L52"/>
    <mergeCell ref="C57:D57"/>
    <mergeCell ref="E57:F57"/>
    <mergeCell ref="G57:H57"/>
    <mergeCell ref="I57:J57"/>
    <mergeCell ref="S55:T55"/>
    <mergeCell ref="Q56:R56"/>
    <mergeCell ref="S56:T56"/>
    <mergeCell ref="C56:D56"/>
    <mergeCell ref="E56:F56"/>
    <mergeCell ref="M56:N56"/>
    <mergeCell ref="O56:P56"/>
    <mergeCell ref="C58:D58"/>
    <mergeCell ref="E58:F58"/>
    <mergeCell ref="C69:D69"/>
    <mergeCell ref="E69:F69"/>
    <mergeCell ref="G69:H69"/>
    <mergeCell ref="I69:J69"/>
    <mergeCell ref="K69:L69"/>
    <mergeCell ref="G58:H58"/>
    <mergeCell ref="I58:J58"/>
    <mergeCell ref="K58:L58"/>
    <mergeCell ref="C59:D59"/>
    <mergeCell ref="E59:F59"/>
    <mergeCell ref="C62:D62"/>
    <mergeCell ref="K63:L63"/>
    <mergeCell ref="C60:D60"/>
    <mergeCell ref="C61:D61"/>
    <mergeCell ref="E61:F61"/>
    <mergeCell ref="S72:T72"/>
    <mergeCell ref="O58:P58"/>
    <mergeCell ref="O71:P71"/>
    <mergeCell ref="Q71:R71"/>
    <mergeCell ref="M58:N58"/>
    <mergeCell ref="S59:T59"/>
    <mergeCell ref="O73:P73"/>
    <mergeCell ref="Q73:R73"/>
    <mergeCell ref="C73:D73"/>
    <mergeCell ref="E73:F73"/>
    <mergeCell ref="G73:H73"/>
    <mergeCell ref="I73:J73"/>
    <mergeCell ref="S73:T73"/>
    <mergeCell ref="E72:F72"/>
    <mergeCell ref="G72:H72"/>
    <mergeCell ref="I72:J72"/>
    <mergeCell ref="K72:L72"/>
    <mergeCell ref="M72:N72"/>
    <mergeCell ref="O72:P72"/>
    <mergeCell ref="Q72:R72"/>
    <mergeCell ref="K73:L73"/>
    <mergeCell ref="M73:N73"/>
    <mergeCell ref="E62:F62"/>
    <mergeCell ref="Q63:R63"/>
    <mergeCell ref="S74:T74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S76:T76"/>
    <mergeCell ref="S75:T75"/>
    <mergeCell ref="S78:T78"/>
    <mergeCell ref="Q77:R77"/>
    <mergeCell ref="S77:T77"/>
    <mergeCell ref="Q76:R76"/>
    <mergeCell ref="O75:P75"/>
    <mergeCell ref="Q75:R75"/>
    <mergeCell ref="O74:P74"/>
    <mergeCell ref="Q74:R74"/>
    <mergeCell ref="O77:P77"/>
    <mergeCell ref="K76:L76"/>
    <mergeCell ref="M76:N76"/>
    <mergeCell ref="O76:P76"/>
    <mergeCell ref="O80:P80"/>
    <mergeCell ref="Q80:R80"/>
    <mergeCell ref="S80:T80"/>
    <mergeCell ref="C80:D80"/>
    <mergeCell ref="E80:F80"/>
    <mergeCell ref="G80:H80"/>
    <mergeCell ref="I80:J80"/>
    <mergeCell ref="K80:L80"/>
    <mergeCell ref="M80:N80"/>
    <mergeCell ref="O81:P81"/>
    <mergeCell ref="Q81:R81"/>
    <mergeCell ref="S81:T81"/>
    <mergeCell ref="C85:D85"/>
    <mergeCell ref="E85:F85"/>
    <mergeCell ref="G85:H85"/>
    <mergeCell ref="I85:J85"/>
    <mergeCell ref="C83:D83"/>
    <mergeCell ref="E83:F83"/>
    <mergeCell ref="G83:H83"/>
    <mergeCell ref="I83:J83"/>
    <mergeCell ref="C84:D84"/>
    <mergeCell ref="E84:F84"/>
    <mergeCell ref="G84:H84"/>
    <mergeCell ref="I84:J84"/>
    <mergeCell ref="M81:N81"/>
    <mergeCell ref="C81:D81"/>
    <mergeCell ref="E81:F81"/>
    <mergeCell ref="G81:H81"/>
    <mergeCell ref="I81:J81"/>
    <mergeCell ref="K85:L85"/>
    <mergeCell ref="K84:L84"/>
    <mergeCell ref="C86:D86"/>
    <mergeCell ref="E86:F86"/>
    <mergeCell ref="C88:D88"/>
    <mergeCell ref="E88:F88"/>
    <mergeCell ref="G88:H88"/>
    <mergeCell ref="I88:J88"/>
    <mergeCell ref="K81:L81"/>
    <mergeCell ref="K88:L88"/>
    <mergeCell ref="G86:H86"/>
    <mergeCell ref="I86:J86"/>
    <mergeCell ref="K86:L86"/>
    <mergeCell ref="I91:J91"/>
    <mergeCell ref="C90:D90"/>
    <mergeCell ref="E90:F90"/>
    <mergeCell ref="G90:H90"/>
    <mergeCell ref="I90:J90"/>
    <mergeCell ref="M100:N100"/>
    <mergeCell ref="O100:P100"/>
    <mergeCell ref="C92:D92"/>
    <mergeCell ref="C87:D87"/>
    <mergeCell ref="E87:F87"/>
    <mergeCell ref="G87:H87"/>
    <mergeCell ref="I87:J87"/>
    <mergeCell ref="K91:L91"/>
    <mergeCell ref="K90:L90"/>
    <mergeCell ref="C91:D91"/>
    <mergeCell ref="Q100:R100"/>
    <mergeCell ref="C93:D93"/>
    <mergeCell ref="E93:F93"/>
    <mergeCell ref="G93:H93"/>
    <mergeCell ref="I93:J93"/>
    <mergeCell ref="E94:F94"/>
    <mergeCell ref="O99:P99"/>
    <mergeCell ref="Q99:R99"/>
    <mergeCell ref="I95:J95"/>
    <mergeCell ref="G94:H94"/>
    <mergeCell ref="I94:J94"/>
    <mergeCell ref="C95:D95"/>
    <mergeCell ref="E95:F95"/>
    <mergeCell ref="G95:H95"/>
    <mergeCell ref="C94:D94"/>
    <mergeCell ref="S100:T100"/>
    <mergeCell ref="C100:D100"/>
    <mergeCell ref="E100:F100"/>
    <mergeCell ref="G100:H100"/>
    <mergeCell ref="I100:J100"/>
    <mergeCell ref="S101:T101"/>
    <mergeCell ref="S103:T103"/>
    <mergeCell ref="S102:T102"/>
    <mergeCell ref="S99:T99"/>
    <mergeCell ref="C99:D99"/>
    <mergeCell ref="E99:F99"/>
    <mergeCell ref="G99:H99"/>
    <mergeCell ref="I99:J99"/>
    <mergeCell ref="M99:N99"/>
    <mergeCell ref="K100:L100"/>
    <mergeCell ref="O101:P101"/>
    <mergeCell ref="Q103:R103"/>
    <mergeCell ref="O102:P102"/>
    <mergeCell ref="Q102:R102"/>
    <mergeCell ref="K103:L103"/>
    <mergeCell ref="M103:N103"/>
    <mergeCell ref="O103:P103"/>
    <mergeCell ref="K102:L102"/>
    <mergeCell ref="Q101:R101"/>
    <mergeCell ref="M77:N77"/>
    <mergeCell ref="C110:D110"/>
    <mergeCell ref="E110:F110"/>
    <mergeCell ref="G110:H110"/>
    <mergeCell ref="I110:J110"/>
    <mergeCell ref="C109:D109"/>
    <mergeCell ref="E109:F109"/>
    <mergeCell ref="G109:H109"/>
    <mergeCell ref="C108:D108"/>
    <mergeCell ref="E108:F108"/>
    <mergeCell ref="G108:H108"/>
    <mergeCell ref="I108:J108"/>
    <mergeCell ref="M102:N102"/>
    <mergeCell ref="M78:N78"/>
    <mergeCell ref="C103:D103"/>
    <mergeCell ref="E103:F103"/>
    <mergeCell ref="G103:H103"/>
    <mergeCell ref="I103:J103"/>
    <mergeCell ref="K101:L101"/>
    <mergeCell ref="M101:N101"/>
    <mergeCell ref="C101:D101"/>
    <mergeCell ref="E101:F101"/>
    <mergeCell ref="G101:H101"/>
    <mergeCell ref="I101:J101"/>
    <mergeCell ref="O78:P78"/>
    <mergeCell ref="Q78:R78"/>
    <mergeCell ref="C78:D78"/>
    <mergeCell ref="E78:F78"/>
    <mergeCell ref="G78:H78"/>
    <mergeCell ref="I78:J78"/>
    <mergeCell ref="K74:L74"/>
    <mergeCell ref="M74:N74"/>
    <mergeCell ref="G92:H92"/>
    <mergeCell ref="C75:D75"/>
    <mergeCell ref="E75:F75"/>
    <mergeCell ref="G75:H75"/>
    <mergeCell ref="C76:D76"/>
    <mergeCell ref="E76:F76"/>
    <mergeCell ref="G76:H76"/>
    <mergeCell ref="K78:L78"/>
    <mergeCell ref="I75:J75"/>
    <mergeCell ref="K75:L75"/>
    <mergeCell ref="M75:N75"/>
    <mergeCell ref="C77:D77"/>
    <mergeCell ref="E77:F77"/>
    <mergeCell ref="G77:H77"/>
    <mergeCell ref="I77:J77"/>
    <mergeCell ref="K77:L77"/>
    <mergeCell ref="K71:L71"/>
    <mergeCell ref="M71:N71"/>
    <mergeCell ref="O70:P70"/>
    <mergeCell ref="O64:P64"/>
    <mergeCell ref="K68:L68"/>
    <mergeCell ref="O67:P67"/>
    <mergeCell ref="C68:D68"/>
    <mergeCell ref="E68:F68"/>
    <mergeCell ref="G68:H68"/>
    <mergeCell ref="I68:J68"/>
    <mergeCell ref="M68:N68"/>
    <mergeCell ref="O68:P68"/>
    <mergeCell ref="O66:P66"/>
    <mergeCell ref="O65:P65"/>
    <mergeCell ref="M64:N64"/>
    <mergeCell ref="C71:D71"/>
    <mergeCell ref="E71:F71"/>
    <mergeCell ref="G71:H71"/>
    <mergeCell ref="I71:J71"/>
    <mergeCell ref="Q66:R66"/>
    <mergeCell ref="K65:L65"/>
    <mergeCell ref="M65:N65"/>
    <mergeCell ref="I66:J66"/>
    <mergeCell ref="S66:T66"/>
    <mergeCell ref="I64:J64"/>
    <mergeCell ref="K64:L64"/>
    <mergeCell ref="C70:D70"/>
    <mergeCell ref="E70:F70"/>
    <mergeCell ref="S64:T64"/>
    <mergeCell ref="Q64:R64"/>
    <mergeCell ref="Q65:R65"/>
    <mergeCell ref="O63:P63"/>
    <mergeCell ref="C66:D66"/>
    <mergeCell ref="E66:F66"/>
    <mergeCell ref="G66:H66"/>
    <mergeCell ref="I67:J67"/>
    <mergeCell ref="K67:L67"/>
    <mergeCell ref="M67:N67"/>
    <mergeCell ref="M66:N66"/>
    <mergeCell ref="C65:D65"/>
    <mergeCell ref="E65:F65"/>
    <mergeCell ref="G65:H65"/>
    <mergeCell ref="I65:J65"/>
    <mergeCell ref="C63:D63"/>
    <mergeCell ref="E63:F63"/>
    <mergeCell ref="G63:H63"/>
    <mergeCell ref="I63:J63"/>
    <mergeCell ref="S46:T46"/>
    <mergeCell ref="Q47:R47"/>
    <mergeCell ref="I62:J62"/>
    <mergeCell ref="K62:L62"/>
    <mergeCell ref="S62:T62"/>
    <mergeCell ref="S58:T58"/>
    <mergeCell ref="G55:H55"/>
    <mergeCell ref="I55:J55"/>
    <mergeCell ref="K55:L55"/>
    <mergeCell ref="M55:N55"/>
    <mergeCell ref="O55:P55"/>
    <mergeCell ref="S57:T57"/>
    <mergeCell ref="K57:L57"/>
    <mergeCell ref="M57:N57"/>
    <mergeCell ref="O57:P57"/>
    <mergeCell ref="Q58:R58"/>
    <mergeCell ref="G62:H62"/>
    <mergeCell ref="M62:N62"/>
    <mergeCell ref="O59:P59"/>
    <mergeCell ref="Q59:R59"/>
    <mergeCell ref="G61:H61"/>
    <mergeCell ref="S54:T54"/>
    <mergeCell ref="Q55:R55"/>
    <mergeCell ref="S49:T49"/>
    <mergeCell ref="S65:T65"/>
    <mergeCell ref="K66:L66"/>
    <mergeCell ref="S63:T63"/>
    <mergeCell ref="S48:T48"/>
    <mergeCell ref="E49:F49"/>
    <mergeCell ref="G49:H49"/>
    <mergeCell ref="I49:J49"/>
    <mergeCell ref="K49:L49"/>
    <mergeCell ref="M49:N49"/>
    <mergeCell ref="O49:P49"/>
    <mergeCell ref="Q49:R49"/>
    <mergeCell ref="E48:F48"/>
    <mergeCell ref="G48:H48"/>
    <mergeCell ref="K48:L48"/>
    <mergeCell ref="M48:N48"/>
    <mergeCell ref="O62:P62"/>
    <mergeCell ref="Q62:R62"/>
    <mergeCell ref="K61:L61"/>
    <mergeCell ref="M61:N61"/>
    <mergeCell ref="O61:P61"/>
    <mergeCell ref="Q61:R61"/>
    <mergeCell ref="Q53:R53"/>
    <mergeCell ref="K54:L54"/>
    <mergeCell ref="S61:T61"/>
    <mergeCell ref="C49:D49"/>
    <mergeCell ref="C48:D48"/>
    <mergeCell ref="O48:P48"/>
    <mergeCell ref="O41:P41"/>
    <mergeCell ref="C46:D46"/>
    <mergeCell ref="E46:F46"/>
    <mergeCell ref="G46:H46"/>
    <mergeCell ref="I46:J46"/>
    <mergeCell ref="K46:L46"/>
    <mergeCell ref="M46:N46"/>
    <mergeCell ref="O47:P47"/>
    <mergeCell ref="E43:F43"/>
    <mergeCell ref="G43:H43"/>
    <mergeCell ref="I43:J43"/>
    <mergeCell ref="K43:L43"/>
    <mergeCell ref="K45:L45"/>
    <mergeCell ref="M45:N45"/>
    <mergeCell ref="M43:N43"/>
    <mergeCell ref="O46:P46"/>
    <mergeCell ref="C43:D43"/>
    <mergeCell ref="C44:D44"/>
    <mergeCell ref="O43:P43"/>
    <mergeCell ref="C45:D45"/>
    <mergeCell ref="E45:F45"/>
    <mergeCell ref="Q35:R35"/>
    <mergeCell ref="E44:F44"/>
    <mergeCell ref="G44:H44"/>
    <mergeCell ref="I44:J44"/>
    <mergeCell ref="Q42:R42"/>
    <mergeCell ref="Q43:R43"/>
    <mergeCell ref="O40:P40"/>
    <mergeCell ref="K53:L53"/>
    <mergeCell ref="M53:N53"/>
    <mergeCell ref="O53:P53"/>
    <mergeCell ref="Q46:R46"/>
    <mergeCell ref="Q48:R48"/>
    <mergeCell ref="G45:H45"/>
    <mergeCell ref="I45:J45"/>
    <mergeCell ref="M44:N44"/>
    <mergeCell ref="O44:P44"/>
    <mergeCell ref="Q44:R44"/>
    <mergeCell ref="C54:D54"/>
    <mergeCell ref="E54:F54"/>
    <mergeCell ref="G54:H54"/>
    <mergeCell ref="I54:J54"/>
    <mergeCell ref="S53:T53"/>
    <mergeCell ref="C53:D53"/>
    <mergeCell ref="E53:F53"/>
    <mergeCell ref="G53:H53"/>
    <mergeCell ref="I53:J53"/>
    <mergeCell ref="M54:N54"/>
    <mergeCell ref="O54:P54"/>
    <mergeCell ref="Q54:R54"/>
    <mergeCell ref="C55:D55"/>
    <mergeCell ref="E55:F55"/>
    <mergeCell ref="I61:J61"/>
    <mergeCell ref="C64:D64"/>
    <mergeCell ref="E64:F64"/>
    <mergeCell ref="G64:H64"/>
    <mergeCell ref="C104:D104"/>
    <mergeCell ref="E104:F104"/>
    <mergeCell ref="G104:H104"/>
    <mergeCell ref="I104:J104"/>
    <mergeCell ref="C67:D67"/>
    <mergeCell ref="E67:F67"/>
    <mergeCell ref="G67:H67"/>
    <mergeCell ref="C72:D72"/>
    <mergeCell ref="C74:D74"/>
    <mergeCell ref="E74:F74"/>
    <mergeCell ref="G74:H74"/>
    <mergeCell ref="I74:J74"/>
    <mergeCell ref="C102:D102"/>
    <mergeCell ref="E102:F102"/>
    <mergeCell ref="G102:H102"/>
    <mergeCell ref="I102:J102"/>
    <mergeCell ref="E91:F91"/>
    <mergeCell ref="G91:H91"/>
    <mergeCell ref="C107:D107"/>
    <mergeCell ref="E107:F107"/>
    <mergeCell ref="G107:H107"/>
    <mergeCell ref="I107:J107"/>
    <mergeCell ref="E92:F92"/>
    <mergeCell ref="O119:P119"/>
    <mergeCell ref="K117:L117"/>
    <mergeCell ref="M117:N117"/>
    <mergeCell ref="I119:J119"/>
    <mergeCell ref="K119:L119"/>
    <mergeCell ref="M119:N119"/>
    <mergeCell ref="I109:J109"/>
    <mergeCell ref="K99:L99"/>
    <mergeCell ref="I92:J92"/>
    <mergeCell ref="G119:H119"/>
    <mergeCell ref="C118:D118"/>
    <mergeCell ref="E118:F118"/>
    <mergeCell ref="G118:H118"/>
    <mergeCell ref="I118:J118"/>
    <mergeCell ref="K109:L109"/>
    <mergeCell ref="O117:P117"/>
    <mergeCell ref="Q117:R117"/>
    <mergeCell ref="S117:T117"/>
    <mergeCell ref="K104:L104"/>
    <mergeCell ref="M104:N104"/>
    <mergeCell ref="O104:P104"/>
    <mergeCell ref="Q104:R104"/>
    <mergeCell ref="S104:T104"/>
    <mergeCell ref="K118:L118"/>
    <mergeCell ref="M118:N118"/>
    <mergeCell ref="K125:L125"/>
    <mergeCell ref="M125:N125"/>
    <mergeCell ref="Q120:R120"/>
    <mergeCell ref="S120:T120"/>
    <mergeCell ref="O118:P118"/>
    <mergeCell ref="Q118:R118"/>
    <mergeCell ref="S118:T118"/>
    <mergeCell ref="K120:L120"/>
    <mergeCell ref="M120:N120"/>
    <mergeCell ref="O120:P120"/>
    <mergeCell ref="O125:P125"/>
    <mergeCell ref="Q125:R125"/>
    <mergeCell ref="S125:T125"/>
    <mergeCell ref="Q119:R119"/>
    <mergeCell ref="S119:T119"/>
    <mergeCell ref="C121:D121"/>
    <mergeCell ref="E121:F121"/>
    <mergeCell ref="G121:H121"/>
    <mergeCell ref="I121:J121"/>
    <mergeCell ref="G125:H125"/>
    <mergeCell ref="I125:J125"/>
    <mergeCell ref="K121:L121"/>
    <mergeCell ref="M121:N121"/>
    <mergeCell ref="C47:D47"/>
    <mergeCell ref="E47:F47"/>
    <mergeCell ref="G47:H47"/>
    <mergeCell ref="I47:J47"/>
    <mergeCell ref="K47:L47"/>
    <mergeCell ref="M47:N47"/>
    <mergeCell ref="C120:D120"/>
    <mergeCell ref="E120:F120"/>
    <mergeCell ref="I76:J76"/>
    <mergeCell ref="C117:D117"/>
    <mergeCell ref="E117:F117"/>
    <mergeCell ref="G117:H117"/>
    <mergeCell ref="I117:J117"/>
    <mergeCell ref="G120:H120"/>
    <mergeCell ref="C119:D119"/>
    <mergeCell ref="E119:F119"/>
    <mergeCell ref="I124:J124"/>
    <mergeCell ref="K124:L124"/>
    <mergeCell ref="M124:N124"/>
    <mergeCell ref="Q124:R124"/>
    <mergeCell ref="S124:T124"/>
    <mergeCell ref="O121:P121"/>
    <mergeCell ref="Q121:R121"/>
    <mergeCell ref="S121:T121"/>
    <mergeCell ref="O124:P124"/>
    <mergeCell ref="C125:D125"/>
    <mergeCell ref="E125:F125"/>
    <mergeCell ref="S17:T17"/>
    <mergeCell ref="C18:D18"/>
    <mergeCell ref="E18:F18"/>
    <mergeCell ref="G18:H18"/>
    <mergeCell ref="I18:J18"/>
    <mergeCell ref="K18:L18"/>
    <mergeCell ref="M18:N18"/>
    <mergeCell ref="O18:P18"/>
    <mergeCell ref="S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I120:J120"/>
    <mergeCell ref="C124:D124"/>
    <mergeCell ref="E124:F124"/>
    <mergeCell ref="G124:H124"/>
  </mergeCells>
  <phoneticPr fontId="0" type="noConversion"/>
  <pageMargins left="0.05" right="0.05" top="0.05" bottom="0.05" header="0.3" footer="0.3"/>
  <pageSetup scale="90" orientation="landscape" horizontalDpi="4294967293" verticalDpi="0" r:id="rId1"/>
  <rowBreaks count="2" manualBreakCount="2">
    <brk id="21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ySplit="2" topLeftCell="A3" activePane="bottomLeft" state="frozen"/>
      <selection pane="bottomLeft" activeCell="E56" sqref="E56"/>
    </sheetView>
  </sheetViews>
  <sheetFormatPr defaultRowHeight="15" x14ac:dyDescent="0.25"/>
  <cols>
    <col min="1" max="1" width="23" customWidth="1"/>
    <col min="2" max="2" width="7.28515625" style="14" customWidth="1"/>
    <col min="3" max="5" width="15.7109375" style="15" customWidth="1"/>
    <col min="6" max="8" width="15.7109375" customWidth="1"/>
  </cols>
  <sheetData>
    <row r="1" spans="1:5" x14ac:dyDescent="0.25">
      <c r="A1" s="67" t="s">
        <v>142</v>
      </c>
      <c r="B1" s="67"/>
      <c r="C1" s="67"/>
      <c r="D1" s="67"/>
      <c r="E1" s="67"/>
    </row>
    <row r="2" spans="1:5" x14ac:dyDescent="0.25">
      <c r="A2" s="21" t="s">
        <v>101</v>
      </c>
      <c r="B2" s="25" t="s">
        <v>102</v>
      </c>
      <c r="C2" s="25" t="s">
        <v>103</v>
      </c>
      <c r="D2" s="25" t="s">
        <v>104</v>
      </c>
      <c r="E2" s="25" t="s">
        <v>105</v>
      </c>
    </row>
    <row r="3" spans="1:5" x14ac:dyDescent="0.25">
      <c r="A3" s="11" t="s">
        <v>106</v>
      </c>
      <c r="B3" s="12" t="s">
        <v>21</v>
      </c>
      <c r="C3" s="13">
        <f>'Style Breakdown'!C95</f>
        <v>105</v>
      </c>
      <c r="D3" s="13"/>
      <c r="E3" s="13">
        <f>C3</f>
        <v>105</v>
      </c>
    </row>
    <row r="4" spans="1:5" x14ac:dyDescent="0.25">
      <c r="A4" s="11" t="s">
        <v>106</v>
      </c>
      <c r="B4" s="12" t="s">
        <v>22</v>
      </c>
      <c r="C4" s="13">
        <f>'Style Breakdown'!E95</f>
        <v>429</v>
      </c>
      <c r="D4" s="13"/>
      <c r="E4" s="13">
        <f>C4</f>
        <v>429</v>
      </c>
    </row>
    <row r="5" spans="1:5" x14ac:dyDescent="0.25">
      <c r="A5" s="11" t="s">
        <v>106</v>
      </c>
      <c r="B5" s="12" t="s">
        <v>23</v>
      </c>
      <c r="C5" s="13">
        <f>'Style Breakdown'!G95</f>
        <v>366</v>
      </c>
      <c r="D5" s="13"/>
      <c r="E5" s="13">
        <f>C5</f>
        <v>366</v>
      </c>
    </row>
    <row r="6" spans="1:5" x14ac:dyDescent="0.25">
      <c r="A6" s="11" t="s">
        <v>106</v>
      </c>
      <c r="B6" s="12" t="s">
        <v>24</v>
      </c>
      <c r="C6" s="13">
        <f>'Style Breakdown'!I95</f>
        <v>130</v>
      </c>
      <c r="D6" s="13"/>
      <c r="E6" s="13">
        <f>C6</f>
        <v>130</v>
      </c>
    </row>
    <row r="7" spans="1:5" x14ac:dyDescent="0.25">
      <c r="A7" s="11" t="s">
        <v>106</v>
      </c>
      <c r="B7" s="12" t="s">
        <v>100</v>
      </c>
      <c r="C7" s="13">
        <v>0</v>
      </c>
      <c r="D7" s="13"/>
      <c r="E7" s="13">
        <f>C7</f>
        <v>0</v>
      </c>
    </row>
    <row r="8" spans="1:5" x14ac:dyDescent="0.25">
      <c r="A8" s="10" t="s">
        <v>107</v>
      </c>
      <c r="B8" s="24"/>
      <c r="C8" s="23">
        <f>SUM(C3:C7)</f>
        <v>1030</v>
      </c>
      <c r="D8" s="23">
        <v>0</v>
      </c>
      <c r="E8" s="23">
        <f>SUM(C8:D8)</f>
        <v>1030</v>
      </c>
    </row>
    <row r="9" spans="1:5" x14ac:dyDescent="0.25">
      <c r="A9" s="11" t="s">
        <v>108</v>
      </c>
      <c r="B9" s="12">
        <v>0</v>
      </c>
      <c r="C9" s="13">
        <f>'Style Breakdown'!C104</f>
        <v>23</v>
      </c>
      <c r="D9" s="13"/>
      <c r="E9" s="13">
        <f>C9</f>
        <v>23</v>
      </c>
    </row>
    <row r="10" spans="1:5" x14ac:dyDescent="0.25">
      <c r="A10" s="11" t="s">
        <v>108</v>
      </c>
      <c r="B10" s="12">
        <v>2</v>
      </c>
      <c r="C10" s="13">
        <f>'Style Breakdown'!E104</f>
        <v>90</v>
      </c>
      <c r="D10" s="13"/>
      <c r="E10" s="13">
        <f t="shared" ref="E10:E23" si="0">C10</f>
        <v>90</v>
      </c>
    </row>
    <row r="11" spans="1:5" x14ac:dyDescent="0.25">
      <c r="A11" s="11" t="s">
        <v>108</v>
      </c>
      <c r="B11" s="12">
        <v>4</v>
      </c>
      <c r="C11" s="13">
        <f>'Style Breakdown'!G104</f>
        <v>212</v>
      </c>
      <c r="D11" s="13"/>
      <c r="E11" s="13">
        <f t="shared" si="0"/>
        <v>212</v>
      </c>
    </row>
    <row r="12" spans="1:5" x14ac:dyDescent="0.25">
      <c r="A12" s="11" t="s">
        <v>108</v>
      </c>
      <c r="B12" s="12">
        <v>6</v>
      </c>
      <c r="C12" s="13">
        <f>'Style Breakdown'!I104</f>
        <v>168</v>
      </c>
      <c r="D12" s="13"/>
      <c r="E12" s="13">
        <f t="shared" si="0"/>
        <v>168</v>
      </c>
    </row>
    <row r="13" spans="1:5" x14ac:dyDescent="0.25">
      <c r="A13" s="11" t="s">
        <v>108</v>
      </c>
      <c r="B13" s="12">
        <v>8</v>
      </c>
      <c r="C13" s="13">
        <f>'Style Breakdown'!K104</f>
        <v>152</v>
      </c>
      <c r="D13" s="13"/>
      <c r="E13" s="13">
        <f t="shared" si="0"/>
        <v>152</v>
      </c>
    </row>
    <row r="14" spans="1:5" x14ac:dyDescent="0.25">
      <c r="A14" s="11" t="s">
        <v>108</v>
      </c>
      <c r="B14" s="12">
        <v>10</v>
      </c>
      <c r="C14" s="13">
        <f>'Style Breakdown'!M104</f>
        <v>142</v>
      </c>
      <c r="D14" s="13"/>
      <c r="E14" s="13">
        <f t="shared" si="0"/>
        <v>142</v>
      </c>
    </row>
    <row r="15" spans="1:5" x14ac:dyDescent="0.25">
      <c r="A15" s="11" t="s">
        <v>108</v>
      </c>
      <c r="B15" s="12">
        <v>12</v>
      </c>
      <c r="C15" s="13">
        <f>'Style Breakdown'!O104</f>
        <v>95</v>
      </c>
      <c r="D15" s="13"/>
      <c r="E15" s="13">
        <f t="shared" si="0"/>
        <v>95</v>
      </c>
    </row>
    <row r="16" spans="1:5" x14ac:dyDescent="0.25">
      <c r="A16" s="11" t="s">
        <v>108</v>
      </c>
      <c r="B16" s="12">
        <v>14</v>
      </c>
      <c r="C16" s="13">
        <f>'Style Breakdown'!Q104</f>
        <v>47</v>
      </c>
      <c r="D16" s="13"/>
      <c r="E16" s="13">
        <f t="shared" si="0"/>
        <v>47</v>
      </c>
    </row>
    <row r="17" spans="1:5" x14ac:dyDescent="0.25">
      <c r="A17" s="11" t="s">
        <v>108</v>
      </c>
      <c r="B17" s="12">
        <v>16</v>
      </c>
      <c r="C17" s="13">
        <v>0</v>
      </c>
      <c r="D17" s="13"/>
      <c r="E17" s="13">
        <f t="shared" si="0"/>
        <v>0</v>
      </c>
    </row>
    <row r="18" spans="1:5" x14ac:dyDescent="0.25">
      <c r="A18" s="11" t="s">
        <v>108</v>
      </c>
      <c r="B18" s="12">
        <v>18</v>
      </c>
      <c r="C18" s="13">
        <v>0</v>
      </c>
      <c r="D18" s="13"/>
      <c r="E18" s="13">
        <f t="shared" si="0"/>
        <v>0</v>
      </c>
    </row>
    <row r="19" spans="1:5" x14ac:dyDescent="0.25">
      <c r="A19" s="11" t="s">
        <v>108</v>
      </c>
      <c r="B19" s="12" t="s">
        <v>21</v>
      </c>
      <c r="C19" s="13">
        <f>'Style Breakdown'!C110</f>
        <v>139</v>
      </c>
      <c r="D19" s="13"/>
      <c r="E19" s="13">
        <f t="shared" si="0"/>
        <v>139</v>
      </c>
    </row>
    <row r="20" spans="1:5" x14ac:dyDescent="0.25">
      <c r="A20" s="11" t="s">
        <v>108</v>
      </c>
      <c r="B20" s="12" t="s">
        <v>22</v>
      </c>
      <c r="C20" s="13">
        <f>'Style Breakdown'!E110</f>
        <v>202</v>
      </c>
      <c r="D20" s="13"/>
      <c r="E20" s="13">
        <f t="shared" si="0"/>
        <v>202</v>
      </c>
    </row>
    <row r="21" spans="1:5" x14ac:dyDescent="0.25">
      <c r="A21" s="11" t="s">
        <v>108</v>
      </c>
      <c r="B21" s="12" t="s">
        <v>23</v>
      </c>
      <c r="C21" s="13">
        <f>'Style Breakdown'!G110</f>
        <v>308</v>
      </c>
      <c r="D21" s="13"/>
      <c r="E21" s="13">
        <f t="shared" si="0"/>
        <v>308</v>
      </c>
    </row>
    <row r="22" spans="1:5" x14ac:dyDescent="0.25">
      <c r="A22" s="11" t="s">
        <v>108</v>
      </c>
      <c r="B22" s="12" t="s">
        <v>24</v>
      </c>
      <c r="C22" s="13">
        <f>'Style Breakdown'!I110</f>
        <v>130</v>
      </c>
      <c r="D22" s="13"/>
      <c r="E22" s="13">
        <f t="shared" si="0"/>
        <v>130</v>
      </c>
    </row>
    <row r="23" spans="1:5" x14ac:dyDescent="0.25">
      <c r="A23" s="11" t="s">
        <v>108</v>
      </c>
      <c r="B23" s="12" t="s">
        <v>100</v>
      </c>
      <c r="C23" s="13">
        <v>0</v>
      </c>
      <c r="D23" s="13"/>
      <c r="E23" s="13">
        <f t="shared" si="0"/>
        <v>0</v>
      </c>
    </row>
    <row r="24" spans="1:5" x14ac:dyDescent="0.25">
      <c r="A24" s="10" t="s">
        <v>109</v>
      </c>
      <c r="B24" s="22"/>
      <c r="C24" s="23">
        <f>SUM(C9:C23)</f>
        <v>1708</v>
      </c>
      <c r="D24" s="23">
        <v>0</v>
      </c>
      <c r="E24" s="23">
        <f>SUM(C24:D24)</f>
        <v>1708</v>
      </c>
    </row>
    <row r="25" spans="1:5" x14ac:dyDescent="0.25">
      <c r="A25" s="11" t="s">
        <v>95</v>
      </c>
      <c r="B25" s="12">
        <v>2</v>
      </c>
      <c r="C25" s="16">
        <f>'Style Breakdown'!C81</f>
        <v>259</v>
      </c>
      <c r="D25" s="13"/>
      <c r="E25" s="16">
        <f>C25</f>
        <v>259</v>
      </c>
    </row>
    <row r="26" spans="1:5" x14ac:dyDescent="0.25">
      <c r="A26" s="11" t="s">
        <v>95</v>
      </c>
      <c r="B26" s="12">
        <v>4</v>
      </c>
      <c r="C26" s="16">
        <f>'Style Breakdown'!E81</f>
        <v>1018</v>
      </c>
      <c r="D26" s="13"/>
      <c r="E26" s="16">
        <f t="shared" ref="E26:E33" si="1">C26</f>
        <v>1018</v>
      </c>
    </row>
    <row r="27" spans="1:5" x14ac:dyDescent="0.25">
      <c r="A27" s="11" t="s">
        <v>95</v>
      </c>
      <c r="B27" s="12">
        <v>6</v>
      </c>
      <c r="C27" s="16">
        <f>'Style Breakdown'!G81</f>
        <v>1471</v>
      </c>
      <c r="D27" s="13"/>
      <c r="E27" s="16">
        <f t="shared" si="1"/>
        <v>1471</v>
      </c>
    </row>
    <row r="28" spans="1:5" x14ac:dyDescent="0.25">
      <c r="A28" s="11" t="s">
        <v>95</v>
      </c>
      <c r="B28" s="12">
        <v>8</v>
      </c>
      <c r="C28" s="16">
        <f>'Style Breakdown'!I81</f>
        <v>2177</v>
      </c>
      <c r="D28" s="13"/>
      <c r="E28" s="16">
        <f t="shared" si="1"/>
        <v>2177</v>
      </c>
    </row>
    <row r="29" spans="1:5" x14ac:dyDescent="0.25">
      <c r="A29" s="11" t="s">
        <v>95</v>
      </c>
      <c r="B29" s="12">
        <v>10</v>
      </c>
      <c r="C29" s="16">
        <f>'Style Breakdown'!K81</f>
        <v>1987</v>
      </c>
      <c r="D29" s="13"/>
      <c r="E29" s="16">
        <f t="shared" si="1"/>
        <v>1987</v>
      </c>
    </row>
    <row r="30" spans="1:5" x14ac:dyDescent="0.25">
      <c r="A30" s="11" t="s">
        <v>95</v>
      </c>
      <c r="B30" s="12">
        <v>12</v>
      </c>
      <c r="C30" s="16">
        <f>'Style Breakdown'!M81</f>
        <v>1636</v>
      </c>
      <c r="D30" s="13"/>
      <c r="E30" s="16">
        <f t="shared" si="1"/>
        <v>1636</v>
      </c>
    </row>
    <row r="31" spans="1:5" x14ac:dyDescent="0.25">
      <c r="A31" s="11" t="s">
        <v>95</v>
      </c>
      <c r="B31" s="12">
        <v>14</v>
      </c>
      <c r="C31" s="16">
        <f>'Style Breakdown'!O81</f>
        <v>1963</v>
      </c>
      <c r="D31" s="13"/>
      <c r="E31" s="16">
        <f t="shared" si="1"/>
        <v>1963</v>
      </c>
    </row>
    <row r="32" spans="1:5" x14ac:dyDescent="0.25">
      <c r="A32" s="11" t="s">
        <v>95</v>
      </c>
      <c r="B32" s="12">
        <v>16</v>
      </c>
      <c r="C32" s="16">
        <f>'Style Breakdown'!Q81</f>
        <v>809</v>
      </c>
      <c r="D32" s="13"/>
      <c r="E32" s="16">
        <f t="shared" si="1"/>
        <v>809</v>
      </c>
    </row>
    <row r="33" spans="1:5" x14ac:dyDescent="0.25">
      <c r="A33" s="11" t="s">
        <v>95</v>
      </c>
      <c r="B33" s="12">
        <v>18</v>
      </c>
      <c r="C33" s="16">
        <f>'Style Breakdown'!S81</f>
        <v>642</v>
      </c>
      <c r="D33" s="13"/>
      <c r="E33" s="16">
        <f t="shared" si="1"/>
        <v>642</v>
      </c>
    </row>
    <row r="34" spans="1:5" x14ac:dyDescent="0.25">
      <c r="A34" s="11" t="s">
        <v>95</v>
      </c>
      <c r="B34" s="12" t="s">
        <v>21</v>
      </c>
      <c r="C34" s="13">
        <f>'Style Breakdown'!C88</f>
        <v>31</v>
      </c>
      <c r="D34" s="13"/>
      <c r="E34" s="13">
        <f>C34</f>
        <v>31</v>
      </c>
    </row>
    <row r="35" spans="1:5" x14ac:dyDescent="0.25">
      <c r="A35" s="11" t="s">
        <v>95</v>
      </c>
      <c r="B35" s="12" t="s">
        <v>22</v>
      </c>
      <c r="C35" s="13">
        <f>'Style Breakdown'!E88</f>
        <v>102</v>
      </c>
      <c r="D35" s="13"/>
      <c r="E35" s="13">
        <f>C35</f>
        <v>102</v>
      </c>
    </row>
    <row r="36" spans="1:5" x14ac:dyDescent="0.25">
      <c r="A36" s="11" t="s">
        <v>95</v>
      </c>
      <c r="B36" s="12" t="s">
        <v>23</v>
      </c>
      <c r="C36" s="13">
        <f>'Style Breakdown'!G88</f>
        <v>101</v>
      </c>
      <c r="D36" s="13"/>
      <c r="E36" s="13">
        <f>C36</f>
        <v>101</v>
      </c>
    </row>
    <row r="37" spans="1:5" x14ac:dyDescent="0.25">
      <c r="A37" s="11" t="s">
        <v>95</v>
      </c>
      <c r="B37" s="12" t="s">
        <v>24</v>
      </c>
      <c r="C37" s="13">
        <f>'Style Breakdown'!I88</f>
        <v>8</v>
      </c>
      <c r="D37" s="13"/>
      <c r="E37" s="13">
        <f>C37</f>
        <v>8</v>
      </c>
    </row>
    <row r="38" spans="1:5" x14ac:dyDescent="0.25">
      <c r="A38" s="11" t="s">
        <v>95</v>
      </c>
      <c r="B38" s="12" t="s">
        <v>100</v>
      </c>
      <c r="C38" s="13">
        <v>0</v>
      </c>
      <c r="D38" s="13"/>
      <c r="E38" s="13">
        <f>C38</f>
        <v>0</v>
      </c>
    </row>
    <row r="39" spans="1:5" x14ac:dyDescent="0.25">
      <c r="A39" s="11" t="s">
        <v>95</v>
      </c>
      <c r="B39" s="12" t="s">
        <v>2</v>
      </c>
      <c r="C39" s="13"/>
      <c r="D39" s="13">
        <f>'Style Breakdown'!C20</f>
        <v>1615</v>
      </c>
      <c r="E39" s="13">
        <f>D39</f>
        <v>1615</v>
      </c>
    </row>
    <row r="40" spans="1:5" x14ac:dyDescent="0.25">
      <c r="A40" s="11" t="s">
        <v>95</v>
      </c>
      <c r="B40" s="12" t="s">
        <v>3</v>
      </c>
      <c r="C40" s="13"/>
      <c r="D40" s="13">
        <f>'Style Breakdown'!E20</f>
        <v>2339</v>
      </c>
      <c r="E40" s="13">
        <f t="shared" ref="E40:E47" si="2">D40</f>
        <v>2339</v>
      </c>
    </row>
    <row r="41" spans="1:5" x14ac:dyDescent="0.25">
      <c r="A41" s="11" t="s">
        <v>95</v>
      </c>
      <c r="B41" s="12" t="s">
        <v>4</v>
      </c>
      <c r="C41" s="13"/>
      <c r="D41" s="13">
        <f>'Style Breakdown'!G20</f>
        <v>2396</v>
      </c>
      <c r="E41" s="13">
        <f t="shared" si="2"/>
        <v>2396</v>
      </c>
    </row>
    <row r="42" spans="1:5" x14ac:dyDescent="0.25">
      <c r="A42" s="11" t="s">
        <v>95</v>
      </c>
      <c r="B42" s="12" t="s">
        <v>5</v>
      </c>
      <c r="C42" s="13"/>
      <c r="D42" s="13">
        <f>'Style Breakdown'!I20</f>
        <v>3374</v>
      </c>
      <c r="E42" s="13">
        <f t="shared" si="2"/>
        <v>3374</v>
      </c>
    </row>
    <row r="43" spans="1:5" x14ac:dyDescent="0.25">
      <c r="A43" s="11" t="s">
        <v>95</v>
      </c>
      <c r="B43" s="12" t="s">
        <v>6</v>
      </c>
      <c r="C43" s="13"/>
      <c r="D43" s="13">
        <f>'Style Breakdown'!K20</f>
        <v>3217</v>
      </c>
      <c r="E43" s="13">
        <f t="shared" si="2"/>
        <v>3217</v>
      </c>
    </row>
    <row r="44" spans="1:5" x14ac:dyDescent="0.25">
      <c r="A44" s="11" t="s">
        <v>95</v>
      </c>
      <c r="B44" s="12" t="s">
        <v>7</v>
      </c>
      <c r="C44" s="13"/>
      <c r="D44" s="13">
        <f>'Style Breakdown'!M20</f>
        <v>3844</v>
      </c>
      <c r="E44" s="13">
        <f t="shared" si="2"/>
        <v>3844</v>
      </c>
    </row>
    <row r="45" spans="1:5" x14ac:dyDescent="0.25">
      <c r="A45" s="11" t="s">
        <v>95</v>
      </c>
      <c r="B45" s="12" t="s">
        <v>8</v>
      </c>
      <c r="C45" s="13"/>
      <c r="D45" s="13">
        <f>'Style Breakdown'!O20</f>
        <v>2167</v>
      </c>
      <c r="E45" s="13">
        <f t="shared" si="2"/>
        <v>2167</v>
      </c>
    </row>
    <row r="46" spans="1:5" x14ac:dyDescent="0.25">
      <c r="A46" s="11" t="s">
        <v>95</v>
      </c>
      <c r="B46" s="12" t="s">
        <v>9</v>
      </c>
      <c r="C46" s="13"/>
      <c r="D46" s="13">
        <f>'Style Breakdown'!Q20</f>
        <v>511</v>
      </c>
      <c r="E46" s="13">
        <f t="shared" si="2"/>
        <v>511</v>
      </c>
    </row>
    <row r="47" spans="1:5" x14ac:dyDescent="0.25">
      <c r="A47" s="11" t="s">
        <v>95</v>
      </c>
      <c r="B47" s="12" t="s">
        <v>10</v>
      </c>
      <c r="C47" s="13"/>
      <c r="D47" s="13">
        <f>'Style Breakdown'!S20</f>
        <v>428</v>
      </c>
      <c r="E47" s="13">
        <f t="shared" si="2"/>
        <v>428</v>
      </c>
    </row>
    <row r="48" spans="1:5" x14ac:dyDescent="0.25">
      <c r="A48" s="10" t="s">
        <v>110</v>
      </c>
      <c r="B48" s="22"/>
      <c r="C48" s="23">
        <f>SUM(C25:C38)</f>
        <v>12204</v>
      </c>
      <c r="D48" s="23">
        <f>SUM(D39:D47)</f>
        <v>19891</v>
      </c>
      <c r="E48" s="23">
        <f>SUM(C48:D48)</f>
        <v>32095</v>
      </c>
    </row>
    <row r="49" spans="1:9" ht="7.5" customHeight="1" x14ac:dyDescent="0.25">
      <c r="A49" s="29"/>
      <c r="B49" s="43"/>
      <c r="C49" s="44"/>
      <c r="D49" s="44"/>
      <c r="E49" s="44"/>
    </row>
    <row r="50" spans="1:9" x14ac:dyDescent="0.25">
      <c r="A50" s="10" t="s">
        <v>139</v>
      </c>
      <c r="B50" s="22"/>
      <c r="C50" s="23">
        <v>25</v>
      </c>
      <c r="D50" s="23">
        <v>0</v>
      </c>
      <c r="E50" s="23">
        <v>25</v>
      </c>
    </row>
    <row r="51" spans="1:9" s="27" customFormat="1" ht="7.5" customHeight="1" x14ac:dyDescent="0.25">
      <c r="A51" s="29"/>
      <c r="B51" s="43"/>
      <c r="C51" s="44"/>
      <c r="D51" s="44"/>
      <c r="E51" s="44"/>
    </row>
    <row r="52" spans="1:9" s="27" customFormat="1" ht="15" customHeight="1" x14ac:dyDescent="0.25">
      <c r="A52" s="10" t="s">
        <v>140</v>
      </c>
      <c r="B52" s="22"/>
      <c r="C52" s="23">
        <v>48</v>
      </c>
      <c r="D52" s="23">
        <v>0</v>
      </c>
      <c r="E52" s="23">
        <v>48</v>
      </c>
    </row>
    <row r="53" spans="1:9" s="27" customFormat="1" ht="7.5" customHeight="1" x14ac:dyDescent="0.25">
      <c r="A53" s="29"/>
      <c r="B53" s="43"/>
      <c r="C53" s="44"/>
      <c r="D53" s="44"/>
      <c r="E53" s="44"/>
    </row>
    <row r="54" spans="1:9" x14ac:dyDescent="0.25">
      <c r="A54" s="10" t="s">
        <v>141</v>
      </c>
      <c r="B54" s="22"/>
      <c r="C54" s="23">
        <v>101</v>
      </c>
      <c r="D54" s="23">
        <v>0</v>
      </c>
      <c r="E54" s="23">
        <v>101</v>
      </c>
    </row>
    <row r="55" spans="1:9" s="27" customFormat="1" ht="7.5" customHeight="1" x14ac:dyDescent="0.25">
      <c r="A55" s="29"/>
      <c r="B55" s="43"/>
      <c r="C55" s="44"/>
      <c r="D55" s="44"/>
      <c r="E55" s="44"/>
    </row>
    <row r="56" spans="1:9" ht="21" x14ac:dyDescent="0.35">
      <c r="A56" s="45" t="s">
        <v>105</v>
      </c>
      <c r="B56" s="46"/>
      <c r="C56" s="47">
        <f>C8+C24+C48+C50+C52+C54</f>
        <v>15116</v>
      </c>
      <c r="D56" s="47">
        <f>D8+D24+D48+D50+D52+D54</f>
        <v>19891</v>
      </c>
      <c r="E56" s="47">
        <f>SUM(C56:D56)</f>
        <v>35007</v>
      </c>
      <c r="F56" s="15"/>
    </row>
    <row r="57" spans="1:9" x14ac:dyDescent="0.25">
      <c r="I57" s="15"/>
    </row>
    <row r="58" spans="1:9" x14ac:dyDescent="0.25">
      <c r="A58" s="5"/>
      <c r="B58" s="15"/>
    </row>
  </sheetData>
  <mergeCells count="1">
    <mergeCell ref="A1:E1"/>
  </mergeCells>
  <phoneticPr fontId="0" type="noConversion"/>
  <pageMargins left="1.1023622047244095" right="0.70866141732283472" top="0.94488188976377963" bottom="7.874015748031496E-2" header="0.31496062992125984" footer="0.31496062992125984"/>
  <pageSetup orientation="portrait" verticalDpi="0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Style Breakdown</vt:lpstr>
      <vt:lpstr>Summary</vt:lpstr>
      <vt:lpstr>Summary!Print_Titles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2015-06-05T18:17:20Z</dcterms:created>
  <dcterms:modified xsi:type="dcterms:W3CDTF">2020-01-18T11:34:22Z</dcterms:modified>
</cp:coreProperties>
</file>